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CA2A6B2F-1BF8-457E-9781-4F2A54F8C62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Sheet2" sheetId="4" r:id="rId2"/>
    <sheet name="SBI TO SBI" sheetId="2" r:id="rId3"/>
    <sheet name="SBI TO OTHERS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3" l="1"/>
  <c r="F39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44" i="3" s="1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94" i="2" s="1"/>
  <c r="F98" i="2" s="1"/>
  <c r="S141" i="1"/>
  <c r="P141" i="1"/>
  <c r="Q141" i="1" s="1"/>
  <c r="AA141" i="1" s="1"/>
  <c r="L141" i="1"/>
  <c r="J141" i="1"/>
  <c r="T141" i="1" s="1"/>
  <c r="AD125" i="1"/>
  <c r="AB125" i="1"/>
  <c r="X125" i="1"/>
  <c r="W125" i="1"/>
  <c r="V125" i="1"/>
  <c r="AE124" i="1"/>
  <c r="S124" i="1"/>
  <c r="P124" i="1"/>
  <c r="Q124" i="1" s="1"/>
  <c r="AA124" i="1" s="1"/>
  <c r="L124" i="1"/>
  <c r="J124" i="1"/>
  <c r="AE123" i="1"/>
  <c r="S123" i="1"/>
  <c r="O123" i="1"/>
  <c r="P123" i="1" s="1"/>
  <c r="Q123" i="1" s="1"/>
  <c r="AA123" i="1" s="1"/>
  <c r="L123" i="1"/>
  <c r="J123" i="1"/>
  <c r="AE122" i="1"/>
  <c r="S122" i="1"/>
  <c r="R122" i="1"/>
  <c r="N122" i="1"/>
  <c r="L122" i="1"/>
  <c r="J122" i="1"/>
  <c r="M122" i="1" s="1"/>
  <c r="AE121" i="1"/>
  <c r="T121" i="1"/>
  <c r="R121" i="1"/>
  <c r="S121" i="1" s="1"/>
  <c r="N121" i="1"/>
  <c r="L121" i="1"/>
  <c r="J121" i="1"/>
  <c r="M121" i="1" s="1"/>
  <c r="AE120" i="1"/>
  <c r="S120" i="1"/>
  <c r="P120" i="1"/>
  <c r="Q120" i="1" s="1"/>
  <c r="AA120" i="1" s="1"/>
  <c r="L120" i="1"/>
  <c r="J120" i="1"/>
  <c r="AE119" i="1"/>
  <c r="S119" i="1"/>
  <c r="P119" i="1"/>
  <c r="Q119" i="1" s="1"/>
  <c r="AA119" i="1" s="1"/>
  <c r="L119" i="1"/>
  <c r="J119" i="1"/>
  <c r="T119" i="1" s="1"/>
  <c r="AE118" i="1"/>
  <c r="S118" i="1"/>
  <c r="P118" i="1"/>
  <c r="Q118" i="1" s="1"/>
  <c r="AA118" i="1" s="1"/>
  <c r="L118" i="1"/>
  <c r="J118" i="1"/>
  <c r="T118" i="1" s="1"/>
  <c r="AE117" i="1"/>
  <c r="Y117" i="1"/>
  <c r="T117" i="1"/>
  <c r="R117" i="1"/>
  <c r="S117" i="1" s="1"/>
  <c r="N117" i="1"/>
  <c r="L117" i="1"/>
  <c r="J117" i="1"/>
  <c r="AE116" i="1"/>
  <c r="S116" i="1"/>
  <c r="P116" i="1"/>
  <c r="Q116" i="1" s="1"/>
  <c r="AA116" i="1" s="1"/>
  <c r="L116" i="1"/>
  <c r="J116" i="1"/>
  <c r="T116" i="1" s="1"/>
  <c r="AE115" i="1"/>
  <c r="S115" i="1"/>
  <c r="P115" i="1"/>
  <c r="Q115" i="1" s="1"/>
  <c r="AA115" i="1" s="1"/>
  <c r="L115" i="1"/>
  <c r="J115" i="1"/>
  <c r="T115" i="1" s="1"/>
  <c r="AE114" i="1"/>
  <c r="S114" i="1"/>
  <c r="P114" i="1"/>
  <c r="Q114" i="1" s="1"/>
  <c r="AA114" i="1" s="1"/>
  <c r="L114" i="1"/>
  <c r="J114" i="1"/>
  <c r="T114" i="1" s="1"/>
  <c r="AE113" i="1"/>
  <c r="R113" i="1"/>
  <c r="S113" i="1" s="1"/>
  <c r="N113" i="1"/>
  <c r="O113" i="1" s="1"/>
  <c r="L113" i="1"/>
  <c r="J113" i="1"/>
  <c r="AE112" i="1"/>
  <c r="S112" i="1"/>
  <c r="P112" i="1"/>
  <c r="Q112" i="1" s="1"/>
  <c r="AA112" i="1" s="1"/>
  <c r="L112" i="1"/>
  <c r="J112" i="1"/>
  <c r="T112" i="1" s="1"/>
  <c r="AE111" i="1"/>
  <c r="R111" i="1"/>
  <c r="S111" i="1" s="1"/>
  <c r="N111" i="1"/>
  <c r="L111" i="1"/>
  <c r="J111" i="1"/>
  <c r="M111" i="1" s="1"/>
  <c r="AE110" i="1"/>
  <c r="S110" i="1"/>
  <c r="O110" i="1"/>
  <c r="P110" i="1" s="1"/>
  <c r="Q110" i="1" s="1"/>
  <c r="AA110" i="1" s="1"/>
  <c r="L110" i="1"/>
  <c r="J110" i="1"/>
  <c r="M110" i="1" s="1"/>
  <c r="AE109" i="1"/>
  <c r="R109" i="1"/>
  <c r="S109" i="1" s="1"/>
  <c r="N109" i="1"/>
  <c r="L109" i="1"/>
  <c r="J109" i="1"/>
  <c r="M109" i="1" s="1"/>
  <c r="AE108" i="1"/>
  <c r="Y108" i="1"/>
  <c r="S108" i="1"/>
  <c r="O108" i="1"/>
  <c r="P108" i="1" s="1"/>
  <c r="Q108" i="1" s="1"/>
  <c r="AA108" i="1" s="1"/>
  <c r="L108" i="1"/>
  <c r="J108" i="1"/>
  <c r="AE107" i="1"/>
  <c r="S107" i="1"/>
  <c r="O107" i="1"/>
  <c r="P107" i="1" s="1"/>
  <c r="Q107" i="1" s="1"/>
  <c r="AA107" i="1" s="1"/>
  <c r="L107" i="1"/>
  <c r="J107" i="1"/>
  <c r="M107" i="1" s="1"/>
  <c r="AE106" i="1"/>
  <c r="T106" i="1"/>
  <c r="R106" i="1"/>
  <c r="S106" i="1" s="1"/>
  <c r="N106" i="1"/>
  <c r="L106" i="1"/>
  <c r="J106" i="1"/>
  <c r="M106" i="1" s="1"/>
  <c r="AE105" i="1"/>
  <c r="S105" i="1"/>
  <c r="P105" i="1"/>
  <c r="Q105" i="1" s="1"/>
  <c r="AA105" i="1" s="1"/>
  <c r="L105" i="1"/>
  <c r="J105" i="1"/>
  <c r="T105" i="1" s="1"/>
  <c r="AE104" i="1"/>
  <c r="S104" i="1"/>
  <c r="O104" i="1"/>
  <c r="P104" i="1" s="1"/>
  <c r="Q104" i="1" s="1"/>
  <c r="AA104" i="1" s="1"/>
  <c r="L104" i="1"/>
  <c r="J104" i="1"/>
  <c r="M104" i="1" s="1"/>
  <c r="AE103" i="1"/>
  <c r="T103" i="1"/>
  <c r="S103" i="1"/>
  <c r="O103" i="1"/>
  <c r="P103" i="1" s="1"/>
  <c r="Q103" i="1" s="1"/>
  <c r="AA103" i="1" s="1"/>
  <c r="L103" i="1"/>
  <c r="J103" i="1"/>
  <c r="M103" i="1" s="1"/>
  <c r="AE102" i="1"/>
  <c r="S102" i="1"/>
  <c r="R102" i="1"/>
  <c r="N102" i="1"/>
  <c r="O102" i="1" s="1"/>
  <c r="L102" i="1"/>
  <c r="J102" i="1"/>
  <c r="M102" i="1" s="1"/>
  <c r="AE101" i="1"/>
  <c r="S101" i="1"/>
  <c r="Q101" i="1"/>
  <c r="AA101" i="1" s="1"/>
  <c r="P101" i="1"/>
  <c r="L101" i="1"/>
  <c r="J101" i="1"/>
  <c r="T101" i="1" s="1"/>
  <c r="AE100" i="1"/>
  <c r="S100" i="1"/>
  <c r="O100" i="1"/>
  <c r="P100" i="1" s="1"/>
  <c r="Q100" i="1" s="1"/>
  <c r="AA100" i="1" s="1"/>
  <c r="L100" i="1"/>
  <c r="J100" i="1"/>
  <c r="AE99" i="1"/>
  <c r="S99" i="1"/>
  <c r="O99" i="1"/>
  <c r="P99" i="1" s="1"/>
  <c r="Q99" i="1" s="1"/>
  <c r="AA99" i="1" s="1"/>
  <c r="L99" i="1"/>
  <c r="J99" i="1"/>
  <c r="M99" i="1" s="1"/>
  <c r="AE98" i="1"/>
  <c r="T98" i="1"/>
  <c r="R98" i="1"/>
  <c r="S98" i="1" s="1"/>
  <c r="N98" i="1"/>
  <c r="L98" i="1"/>
  <c r="J98" i="1"/>
  <c r="M98" i="1" s="1"/>
  <c r="AE97" i="1"/>
  <c r="R97" i="1"/>
  <c r="S97" i="1" s="1"/>
  <c r="N97" i="1"/>
  <c r="L97" i="1"/>
  <c r="J97" i="1"/>
  <c r="AE96" i="1"/>
  <c r="S96" i="1"/>
  <c r="P96" i="1"/>
  <c r="Q96" i="1" s="1"/>
  <c r="AA96" i="1" s="1"/>
  <c r="L96" i="1"/>
  <c r="J96" i="1"/>
  <c r="T96" i="1" s="1"/>
  <c r="AE95" i="1"/>
  <c r="Y95" i="1"/>
  <c r="R95" i="1"/>
  <c r="S95" i="1" s="1"/>
  <c r="N95" i="1"/>
  <c r="L95" i="1"/>
  <c r="J95" i="1"/>
  <c r="M95" i="1" s="1"/>
  <c r="AE94" i="1"/>
  <c r="S94" i="1"/>
  <c r="P94" i="1"/>
  <c r="Q94" i="1" s="1"/>
  <c r="AA94" i="1" s="1"/>
  <c r="L94" i="1"/>
  <c r="J94" i="1"/>
  <c r="T94" i="1" s="1"/>
  <c r="AE93" i="1"/>
  <c r="R93" i="1"/>
  <c r="S93" i="1" s="1"/>
  <c r="N93" i="1"/>
  <c r="L93" i="1"/>
  <c r="J93" i="1"/>
  <c r="AE92" i="1"/>
  <c r="R92" i="1"/>
  <c r="S92" i="1" s="1"/>
  <c r="N92" i="1"/>
  <c r="L92" i="1"/>
  <c r="J92" i="1"/>
  <c r="M92" i="1" s="1"/>
  <c r="AE91" i="1"/>
  <c r="Y91" i="1"/>
  <c r="R91" i="1"/>
  <c r="S91" i="1" s="1"/>
  <c r="N91" i="1"/>
  <c r="L91" i="1"/>
  <c r="J91" i="1"/>
  <c r="AE90" i="1"/>
  <c r="S90" i="1"/>
  <c r="P90" i="1"/>
  <c r="Q90" i="1" s="1"/>
  <c r="AA90" i="1" s="1"/>
  <c r="L90" i="1"/>
  <c r="J90" i="1"/>
  <c r="T90" i="1" s="1"/>
  <c r="AE89" i="1"/>
  <c r="T89" i="1"/>
  <c r="R89" i="1"/>
  <c r="S89" i="1" s="1"/>
  <c r="N89" i="1"/>
  <c r="L89" i="1"/>
  <c r="J89" i="1"/>
  <c r="M89" i="1" s="1"/>
  <c r="AE88" i="1"/>
  <c r="R88" i="1"/>
  <c r="S88" i="1" s="1"/>
  <c r="N88" i="1"/>
  <c r="L88" i="1"/>
  <c r="J88" i="1"/>
  <c r="M88" i="1" s="1"/>
  <c r="AE87" i="1"/>
  <c r="R87" i="1"/>
  <c r="S87" i="1" s="1"/>
  <c r="N87" i="1"/>
  <c r="L87" i="1"/>
  <c r="J87" i="1"/>
  <c r="AE86" i="1"/>
  <c r="S86" i="1"/>
  <c r="P86" i="1"/>
  <c r="Q86" i="1" s="1"/>
  <c r="AA86" i="1" s="1"/>
  <c r="L86" i="1"/>
  <c r="J86" i="1"/>
  <c r="M86" i="1" s="1"/>
  <c r="AE85" i="1"/>
  <c r="T85" i="1"/>
  <c r="S85" i="1"/>
  <c r="O85" i="1"/>
  <c r="P85" i="1" s="1"/>
  <c r="Q85" i="1" s="1"/>
  <c r="AA85" i="1" s="1"/>
  <c r="L85" i="1"/>
  <c r="J85" i="1"/>
  <c r="M85" i="1" s="1"/>
  <c r="AE84" i="1"/>
  <c r="S84" i="1"/>
  <c r="O84" i="1"/>
  <c r="P84" i="1" s="1"/>
  <c r="Q84" i="1" s="1"/>
  <c r="AA84" i="1" s="1"/>
  <c r="L84" i="1"/>
  <c r="J84" i="1"/>
  <c r="M84" i="1" s="1"/>
  <c r="AE83" i="1"/>
  <c r="R83" i="1"/>
  <c r="S83" i="1" s="1"/>
  <c r="N83" i="1"/>
  <c r="L83" i="1"/>
  <c r="J83" i="1"/>
  <c r="AE82" i="1"/>
  <c r="S82" i="1"/>
  <c r="P82" i="1"/>
  <c r="Q82" i="1" s="1"/>
  <c r="AA82" i="1" s="1"/>
  <c r="L82" i="1"/>
  <c r="J82" i="1"/>
  <c r="M82" i="1" s="1"/>
  <c r="AE81" i="1"/>
  <c r="S81" i="1"/>
  <c r="P81" i="1"/>
  <c r="Q81" i="1" s="1"/>
  <c r="AA81" i="1" s="1"/>
  <c r="L81" i="1"/>
  <c r="J81" i="1"/>
  <c r="T81" i="1" s="1"/>
  <c r="AE80" i="1"/>
  <c r="R80" i="1"/>
  <c r="S80" i="1" s="1"/>
  <c r="N80" i="1"/>
  <c r="O80" i="1" s="1"/>
  <c r="L80" i="1"/>
  <c r="J80" i="1"/>
  <c r="M80" i="1" s="1"/>
  <c r="AE79" i="1"/>
  <c r="R79" i="1"/>
  <c r="S79" i="1" s="1"/>
  <c r="N79" i="1"/>
  <c r="L79" i="1"/>
  <c r="J79" i="1"/>
  <c r="AE78" i="1"/>
  <c r="S78" i="1"/>
  <c r="P78" i="1"/>
  <c r="Q78" i="1" s="1"/>
  <c r="AA78" i="1" s="1"/>
  <c r="L78" i="1"/>
  <c r="J78" i="1"/>
  <c r="T78" i="1" s="1"/>
  <c r="AE77" i="1"/>
  <c r="T77" i="1"/>
  <c r="R77" i="1"/>
  <c r="S77" i="1" s="1"/>
  <c r="N77" i="1"/>
  <c r="L77" i="1"/>
  <c r="J77" i="1"/>
  <c r="M77" i="1" s="1"/>
  <c r="AE76" i="1"/>
  <c r="S76" i="1"/>
  <c r="P76" i="1"/>
  <c r="Q76" i="1" s="1"/>
  <c r="AA76" i="1" s="1"/>
  <c r="L76" i="1"/>
  <c r="J76" i="1"/>
  <c r="T76" i="1" s="1"/>
  <c r="AE75" i="1"/>
  <c r="S75" i="1"/>
  <c r="O75" i="1"/>
  <c r="P75" i="1" s="1"/>
  <c r="Q75" i="1" s="1"/>
  <c r="AA75" i="1" s="1"/>
  <c r="L75" i="1"/>
  <c r="J75" i="1"/>
  <c r="M75" i="1" s="1"/>
  <c r="AE74" i="1"/>
  <c r="S74" i="1"/>
  <c r="Q74" i="1"/>
  <c r="AA74" i="1" s="1"/>
  <c r="P74" i="1"/>
  <c r="L74" i="1"/>
  <c r="J74" i="1"/>
  <c r="T74" i="1" s="1"/>
  <c r="AE73" i="1"/>
  <c r="T73" i="1"/>
  <c r="R73" i="1"/>
  <c r="S73" i="1" s="1"/>
  <c r="N73" i="1"/>
  <c r="O73" i="1" s="1"/>
  <c r="L73" i="1"/>
  <c r="J73" i="1"/>
  <c r="AE72" i="1"/>
  <c r="R72" i="1"/>
  <c r="S72" i="1" s="1"/>
  <c r="N72" i="1"/>
  <c r="O72" i="1" s="1"/>
  <c r="L72" i="1"/>
  <c r="J72" i="1"/>
  <c r="T72" i="1" s="1"/>
  <c r="AE71" i="1"/>
  <c r="S71" i="1"/>
  <c r="P71" i="1"/>
  <c r="Q71" i="1" s="1"/>
  <c r="AA71" i="1" s="1"/>
  <c r="L71" i="1"/>
  <c r="J71" i="1"/>
  <c r="T71" i="1" s="1"/>
  <c r="AE70" i="1"/>
  <c r="R70" i="1"/>
  <c r="S70" i="1" s="1"/>
  <c r="N70" i="1"/>
  <c r="O70" i="1" s="1"/>
  <c r="L70" i="1"/>
  <c r="J70" i="1"/>
  <c r="T70" i="1" s="1"/>
  <c r="AE69" i="1"/>
  <c r="S69" i="1"/>
  <c r="O69" i="1"/>
  <c r="P69" i="1" s="1"/>
  <c r="Q69" i="1" s="1"/>
  <c r="AA69" i="1" s="1"/>
  <c r="L69" i="1"/>
  <c r="J69" i="1"/>
  <c r="T69" i="1" s="1"/>
  <c r="AE68" i="1"/>
  <c r="R68" i="1"/>
  <c r="S68" i="1" s="1"/>
  <c r="O68" i="1"/>
  <c r="N68" i="1"/>
  <c r="L68" i="1"/>
  <c r="J68" i="1"/>
  <c r="M68" i="1" s="1"/>
  <c r="AE67" i="1"/>
  <c r="T67" i="1"/>
  <c r="R67" i="1"/>
  <c r="S67" i="1" s="1"/>
  <c r="N67" i="1"/>
  <c r="L67" i="1"/>
  <c r="J67" i="1"/>
  <c r="AE66" i="1"/>
  <c r="R66" i="1"/>
  <c r="S66" i="1" s="1"/>
  <c r="O66" i="1"/>
  <c r="N66" i="1"/>
  <c r="L66" i="1"/>
  <c r="J66" i="1"/>
  <c r="M66" i="1" s="1"/>
  <c r="AE65" i="1"/>
  <c r="R65" i="1"/>
  <c r="S65" i="1" s="1"/>
  <c r="N65" i="1"/>
  <c r="L65" i="1"/>
  <c r="J65" i="1"/>
  <c r="AE64" i="1"/>
  <c r="S64" i="1"/>
  <c r="O64" i="1"/>
  <c r="P64" i="1" s="1"/>
  <c r="Q64" i="1" s="1"/>
  <c r="AA64" i="1" s="1"/>
  <c r="L64" i="1"/>
  <c r="J64" i="1"/>
  <c r="M64" i="1" s="1"/>
  <c r="AE63" i="1"/>
  <c r="S63" i="1"/>
  <c r="P63" i="1"/>
  <c r="Q63" i="1" s="1"/>
  <c r="AA63" i="1" s="1"/>
  <c r="L63" i="1"/>
  <c r="J63" i="1"/>
  <c r="T63" i="1" s="1"/>
  <c r="AE62" i="1"/>
  <c r="S62" i="1"/>
  <c r="O62" i="1"/>
  <c r="P62" i="1" s="1"/>
  <c r="Q62" i="1" s="1"/>
  <c r="AA62" i="1" s="1"/>
  <c r="L62" i="1"/>
  <c r="J62" i="1"/>
  <c r="AE61" i="1"/>
  <c r="T61" i="1"/>
  <c r="R61" i="1"/>
  <c r="S61" i="1" s="1"/>
  <c r="N61" i="1"/>
  <c r="L61" i="1"/>
  <c r="J61" i="1"/>
  <c r="M61" i="1" s="1"/>
  <c r="AE60" i="1"/>
  <c r="S60" i="1"/>
  <c r="P60" i="1"/>
  <c r="Q60" i="1" s="1"/>
  <c r="AA60" i="1" s="1"/>
  <c r="L60" i="1"/>
  <c r="J60" i="1"/>
  <c r="T60" i="1" s="1"/>
  <c r="AE59" i="1"/>
  <c r="R59" i="1"/>
  <c r="S59" i="1" s="1"/>
  <c r="N59" i="1"/>
  <c r="L59" i="1"/>
  <c r="J59" i="1"/>
  <c r="M59" i="1" s="1"/>
  <c r="AE58" i="1"/>
  <c r="R58" i="1"/>
  <c r="S58" i="1" s="1"/>
  <c r="N58" i="1"/>
  <c r="O58" i="1" s="1"/>
  <c r="L58" i="1"/>
  <c r="J58" i="1"/>
  <c r="AE57" i="1"/>
  <c r="T57" i="1"/>
  <c r="R57" i="1"/>
  <c r="S57" i="1" s="1"/>
  <c r="N57" i="1"/>
  <c r="L57" i="1"/>
  <c r="J57" i="1"/>
  <c r="M57" i="1" s="1"/>
  <c r="AE56" i="1"/>
  <c r="S56" i="1"/>
  <c r="P56" i="1"/>
  <c r="Q56" i="1" s="1"/>
  <c r="AA56" i="1" s="1"/>
  <c r="L56" i="1"/>
  <c r="J56" i="1"/>
  <c r="T56" i="1" s="1"/>
  <c r="AE55" i="1"/>
  <c r="S55" i="1"/>
  <c r="O55" i="1"/>
  <c r="P55" i="1" s="1"/>
  <c r="Q55" i="1" s="1"/>
  <c r="AA55" i="1" s="1"/>
  <c r="L55" i="1"/>
  <c r="J55" i="1"/>
  <c r="M55" i="1" s="1"/>
  <c r="AE54" i="1"/>
  <c r="S54" i="1"/>
  <c r="P54" i="1"/>
  <c r="Q54" i="1" s="1"/>
  <c r="AA54" i="1" s="1"/>
  <c r="L54" i="1"/>
  <c r="J54" i="1"/>
  <c r="T54" i="1" s="1"/>
  <c r="AE53" i="1"/>
  <c r="S53" i="1"/>
  <c r="P53" i="1"/>
  <c r="Q53" i="1" s="1"/>
  <c r="AA53" i="1" s="1"/>
  <c r="L53" i="1"/>
  <c r="J53" i="1"/>
  <c r="M53" i="1" s="1"/>
  <c r="AE52" i="1"/>
  <c r="S52" i="1"/>
  <c r="P52" i="1"/>
  <c r="Q52" i="1" s="1"/>
  <c r="AA52" i="1" s="1"/>
  <c r="L52" i="1"/>
  <c r="J52" i="1"/>
  <c r="T52" i="1" s="1"/>
  <c r="AE51" i="1"/>
  <c r="S51" i="1"/>
  <c r="O51" i="1"/>
  <c r="P51" i="1" s="1"/>
  <c r="Q51" i="1" s="1"/>
  <c r="AA51" i="1" s="1"/>
  <c r="L51" i="1"/>
  <c r="J51" i="1"/>
  <c r="M51" i="1" s="1"/>
  <c r="Z51" i="1" s="1"/>
  <c r="AE50" i="1"/>
  <c r="S50" i="1"/>
  <c r="Q50" i="1"/>
  <c r="AA50" i="1" s="1"/>
  <c r="P50" i="1"/>
  <c r="L50" i="1"/>
  <c r="J50" i="1"/>
  <c r="T50" i="1" s="1"/>
  <c r="AE49" i="1"/>
  <c r="T49" i="1"/>
  <c r="R49" i="1"/>
  <c r="S49" i="1" s="1"/>
  <c r="N49" i="1"/>
  <c r="L49" i="1"/>
  <c r="J49" i="1"/>
  <c r="AE48" i="1"/>
  <c r="S48" i="1"/>
  <c r="P48" i="1"/>
  <c r="Q48" i="1" s="1"/>
  <c r="AA48" i="1" s="1"/>
  <c r="L48" i="1"/>
  <c r="J48" i="1"/>
  <c r="AE47" i="1"/>
  <c r="S47" i="1"/>
  <c r="P47" i="1"/>
  <c r="Q47" i="1" s="1"/>
  <c r="AA47" i="1" s="1"/>
  <c r="L47" i="1"/>
  <c r="J47" i="1"/>
  <c r="M47" i="1" s="1"/>
  <c r="AE46" i="1"/>
  <c r="S46" i="1"/>
  <c r="O46" i="1"/>
  <c r="P46" i="1" s="1"/>
  <c r="Q46" i="1" s="1"/>
  <c r="AA46" i="1" s="1"/>
  <c r="L46" i="1"/>
  <c r="J46" i="1"/>
  <c r="AE45" i="1"/>
  <c r="R45" i="1"/>
  <c r="S45" i="1" s="1"/>
  <c r="N45" i="1"/>
  <c r="L45" i="1"/>
  <c r="J45" i="1"/>
  <c r="M45" i="1" s="1"/>
  <c r="AE44" i="1"/>
  <c r="S44" i="1"/>
  <c r="P44" i="1"/>
  <c r="Q44" i="1" s="1"/>
  <c r="AA44" i="1" s="1"/>
  <c r="L44" i="1"/>
  <c r="J44" i="1"/>
  <c r="T44" i="1" s="1"/>
  <c r="AE43" i="1"/>
  <c r="S43" i="1"/>
  <c r="P43" i="1"/>
  <c r="Q43" i="1" s="1"/>
  <c r="AA43" i="1" s="1"/>
  <c r="L43" i="1"/>
  <c r="J43" i="1"/>
  <c r="M43" i="1" s="1"/>
  <c r="AE42" i="1"/>
  <c r="S42" i="1"/>
  <c r="Q42" i="1"/>
  <c r="AA42" i="1" s="1"/>
  <c r="P42" i="1"/>
  <c r="L42" i="1"/>
  <c r="J42" i="1"/>
  <c r="T42" i="1" s="1"/>
  <c r="AE41" i="1"/>
  <c r="S41" i="1"/>
  <c r="P41" i="1"/>
  <c r="Q41" i="1" s="1"/>
  <c r="AA41" i="1" s="1"/>
  <c r="L41" i="1"/>
  <c r="J41" i="1"/>
  <c r="AE40" i="1"/>
  <c r="S40" i="1"/>
  <c r="R40" i="1"/>
  <c r="N40" i="1"/>
  <c r="L40" i="1"/>
  <c r="J40" i="1"/>
  <c r="T40" i="1" s="1"/>
  <c r="AE39" i="1"/>
  <c r="S39" i="1"/>
  <c r="O39" i="1"/>
  <c r="P39" i="1" s="1"/>
  <c r="Q39" i="1" s="1"/>
  <c r="AA39" i="1" s="1"/>
  <c r="L39" i="1"/>
  <c r="J39" i="1"/>
  <c r="M39" i="1" s="1"/>
  <c r="AE38" i="1"/>
  <c r="S38" i="1"/>
  <c r="P38" i="1"/>
  <c r="Q38" i="1" s="1"/>
  <c r="AA38" i="1" s="1"/>
  <c r="L38" i="1"/>
  <c r="J38" i="1"/>
  <c r="M38" i="1" s="1"/>
  <c r="Z38" i="1" s="1"/>
  <c r="AE37" i="1"/>
  <c r="S37" i="1"/>
  <c r="P37" i="1"/>
  <c r="Q37" i="1" s="1"/>
  <c r="AA37" i="1" s="1"/>
  <c r="L37" i="1"/>
  <c r="J37" i="1"/>
  <c r="T37" i="1" s="1"/>
  <c r="AE36" i="1"/>
  <c r="R36" i="1"/>
  <c r="S36" i="1" s="1"/>
  <c r="O36" i="1"/>
  <c r="N36" i="1"/>
  <c r="L36" i="1"/>
  <c r="J36" i="1"/>
  <c r="T36" i="1" s="1"/>
  <c r="AE35" i="1"/>
  <c r="S35" i="1"/>
  <c r="P35" i="1"/>
  <c r="Q35" i="1" s="1"/>
  <c r="AA35" i="1" s="1"/>
  <c r="L35" i="1"/>
  <c r="J35" i="1"/>
  <c r="AE34" i="1"/>
  <c r="S34" i="1"/>
  <c r="O34" i="1"/>
  <c r="P34" i="1" s="1"/>
  <c r="Q34" i="1" s="1"/>
  <c r="AA34" i="1" s="1"/>
  <c r="L34" i="1"/>
  <c r="J34" i="1"/>
  <c r="M34" i="1" s="1"/>
  <c r="AE33" i="1"/>
  <c r="S33" i="1"/>
  <c r="O33" i="1"/>
  <c r="P33" i="1" s="1"/>
  <c r="Q33" i="1" s="1"/>
  <c r="AA33" i="1" s="1"/>
  <c r="L33" i="1"/>
  <c r="J33" i="1"/>
  <c r="T33" i="1" s="1"/>
  <c r="AE32" i="1"/>
  <c r="Y32" i="1"/>
  <c r="R32" i="1"/>
  <c r="S32" i="1" s="1"/>
  <c r="N32" i="1"/>
  <c r="L32" i="1"/>
  <c r="J32" i="1"/>
  <c r="T32" i="1" s="1"/>
  <c r="AE31" i="1"/>
  <c r="S31" i="1"/>
  <c r="P31" i="1"/>
  <c r="Q31" i="1" s="1"/>
  <c r="AA31" i="1" s="1"/>
  <c r="L31" i="1"/>
  <c r="J31" i="1"/>
  <c r="T31" i="1" s="1"/>
  <c r="AE30" i="1"/>
  <c r="S30" i="1"/>
  <c r="P30" i="1"/>
  <c r="Q30" i="1" s="1"/>
  <c r="AA30" i="1" s="1"/>
  <c r="L30" i="1"/>
  <c r="J30" i="1"/>
  <c r="AE29" i="1"/>
  <c r="S29" i="1"/>
  <c r="R29" i="1"/>
  <c r="N29" i="1"/>
  <c r="L29" i="1"/>
  <c r="J29" i="1"/>
  <c r="T29" i="1" s="1"/>
  <c r="AE28" i="1"/>
  <c r="R28" i="1"/>
  <c r="S28" i="1" s="1"/>
  <c r="N28" i="1"/>
  <c r="L28" i="1"/>
  <c r="J28" i="1"/>
  <c r="M28" i="1" s="1"/>
  <c r="AE27" i="1"/>
  <c r="Y27" i="1"/>
  <c r="S27" i="1"/>
  <c r="Q27" i="1"/>
  <c r="AA27" i="1" s="1"/>
  <c r="P27" i="1"/>
  <c r="L27" i="1"/>
  <c r="J27" i="1"/>
  <c r="M27" i="1" s="1"/>
  <c r="AE26" i="1"/>
  <c r="Y26" i="1"/>
  <c r="T26" i="1"/>
  <c r="R26" i="1"/>
  <c r="S26" i="1" s="1"/>
  <c r="N26" i="1"/>
  <c r="L26" i="1"/>
  <c r="J26" i="1"/>
  <c r="M26" i="1" s="1"/>
  <c r="AE25" i="1"/>
  <c r="S25" i="1"/>
  <c r="P25" i="1"/>
  <c r="Q25" i="1" s="1"/>
  <c r="AA25" i="1" s="1"/>
  <c r="L25" i="1"/>
  <c r="J25" i="1"/>
  <c r="T25" i="1" s="1"/>
  <c r="AE24" i="1"/>
  <c r="R24" i="1"/>
  <c r="S24" i="1" s="1"/>
  <c r="N24" i="1"/>
  <c r="O24" i="1" s="1"/>
  <c r="L24" i="1"/>
  <c r="J24" i="1"/>
  <c r="AE23" i="1"/>
  <c r="T23" i="1"/>
  <c r="R23" i="1"/>
  <c r="S23" i="1" s="1"/>
  <c r="N23" i="1"/>
  <c r="L23" i="1"/>
  <c r="J23" i="1"/>
  <c r="M23" i="1" s="1"/>
  <c r="AE22" i="1"/>
  <c r="S22" i="1"/>
  <c r="P22" i="1"/>
  <c r="Q22" i="1" s="1"/>
  <c r="AA22" i="1" s="1"/>
  <c r="L22" i="1"/>
  <c r="J22" i="1"/>
  <c r="T22" i="1" s="1"/>
  <c r="AE21" i="1"/>
  <c r="S21" i="1"/>
  <c r="O21" i="1"/>
  <c r="P21" i="1" s="1"/>
  <c r="Q21" i="1" s="1"/>
  <c r="AA21" i="1" s="1"/>
  <c r="L21" i="1"/>
  <c r="J21" i="1"/>
  <c r="M21" i="1" s="1"/>
  <c r="AE20" i="1"/>
  <c r="Y20" i="1"/>
  <c r="S20" i="1"/>
  <c r="O20" i="1"/>
  <c r="P20" i="1" s="1"/>
  <c r="Q20" i="1" s="1"/>
  <c r="AA20" i="1" s="1"/>
  <c r="L20" i="1"/>
  <c r="J20" i="1"/>
  <c r="AE19" i="1"/>
  <c r="R19" i="1"/>
  <c r="S19" i="1" s="1"/>
  <c r="N19" i="1"/>
  <c r="L19" i="1"/>
  <c r="J19" i="1"/>
  <c r="T19" i="1" s="1"/>
  <c r="AE18" i="1"/>
  <c r="S18" i="1"/>
  <c r="R18" i="1"/>
  <c r="N18" i="1"/>
  <c r="L18" i="1"/>
  <c r="J18" i="1"/>
  <c r="M18" i="1" s="1"/>
  <c r="AE17" i="1"/>
  <c r="R17" i="1"/>
  <c r="S17" i="1" s="1"/>
  <c r="N17" i="1"/>
  <c r="L17" i="1"/>
  <c r="J17" i="1"/>
  <c r="T17" i="1" s="1"/>
  <c r="AE16" i="1"/>
  <c r="R16" i="1"/>
  <c r="S16" i="1" s="1"/>
  <c r="N16" i="1"/>
  <c r="L16" i="1"/>
  <c r="J16" i="1"/>
  <c r="AE15" i="1"/>
  <c r="S15" i="1"/>
  <c r="P15" i="1"/>
  <c r="Q15" i="1" s="1"/>
  <c r="AA15" i="1" s="1"/>
  <c r="L15" i="1"/>
  <c r="J15" i="1"/>
  <c r="M15" i="1" s="1"/>
  <c r="AE14" i="1"/>
  <c r="T14" i="1"/>
  <c r="R14" i="1"/>
  <c r="S14" i="1" s="1"/>
  <c r="N14" i="1"/>
  <c r="L14" i="1"/>
  <c r="J14" i="1"/>
  <c r="M14" i="1" s="1"/>
  <c r="AE13" i="1"/>
  <c r="S13" i="1"/>
  <c r="P13" i="1"/>
  <c r="Q13" i="1" s="1"/>
  <c r="AA13" i="1" s="1"/>
  <c r="L13" i="1"/>
  <c r="J13" i="1"/>
  <c r="T13" i="1" s="1"/>
  <c r="AE12" i="1"/>
  <c r="R12" i="1"/>
  <c r="S12" i="1" s="1"/>
  <c r="N12" i="1"/>
  <c r="L12" i="1"/>
  <c r="J12" i="1"/>
  <c r="M12" i="1" s="1"/>
  <c r="AE11" i="1"/>
  <c r="S11" i="1"/>
  <c r="P11" i="1"/>
  <c r="Q11" i="1" s="1"/>
  <c r="AA11" i="1" s="1"/>
  <c r="L11" i="1"/>
  <c r="J11" i="1"/>
  <c r="T11" i="1" s="1"/>
  <c r="AE10" i="1"/>
  <c r="R10" i="1"/>
  <c r="S10" i="1" s="1"/>
  <c r="O10" i="1"/>
  <c r="N10" i="1"/>
  <c r="L10" i="1"/>
  <c r="J10" i="1"/>
  <c r="M10" i="1" s="1"/>
  <c r="AE9" i="1"/>
  <c r="S9" i="1"/>
  <c r="O9" i="1"/>
  <c r="P9" i="1" s="1"/>
  <c r="Q9" i="1" s="1"/>
  <c r="AA9" i="1" s="1"/>
  <c r="L9" i="1"/>
  <c r="J9" i="1"/>
  <c r="AE8" i="1"/>
  <c r="S8" i="1"/>
  <c r="P8" i="1"/>
  <c r="Q8" i="1" s="1"/>
  <c r="AA8" i="1" s="1"/>
  <c r="L8" i="1"/>
  <c r="J8" i="1"/>
  <c r="M8" i="1" s="1"/>
  <c r="AE7" i="1"/>
  <c r="S7" i="1"/>
  <c r="O7" i="1"/>
  <c r="P7" i="1" s="1"/>
  <c r="Q7" i="1" s="1"/>
  <c r="AA7" i="1" s="1"/>
  <c r="L7" i="1"/>
  <c r="J7" i="1"/>
  <c r="M7" i="1" s="1"/>
  <c r="AE6" i="1"/>
  <c r="S6" i="1"/>
  <c r="P6" i="1"/>
  <c r="Q6" i="1" s="1"/>
  <c r="AA6" i="1" s="1"/>
  <c r="O6" i="1"/>
  <c r="L6" i="1"/>
  <c r="J6" i="1"/>
  <c r="M6" i="1" s="1"/>
  <c r="AE5" i="1"/>
  <c r="R5" i="1"/>
  <c r="S5" i="1" s="1"/>
  <c r="N5" i="1"/>
  <c r="L5" i="1"/>
  <c r="J5" i="1"/>
  <c r="T5" i="1" s="1"/>
  <c r="M120" i="1" l="1"/>
  <c r="Z120" i="1" s="1"/>
  <c r="AC120" i="1" s="1"/>
  <c r="AC38" i="1"/>
  <c r="P73" i="1"/>
  <c r="Q73" i="1" s="1"/>
  <c r="AA73" i="1" s="1"/>
  <c r="P93" i="1"/>
  <c r="Q93" i="1" s="1"/>
  <c r="AA93" i="1" s="1"/>
  <c r="M113" i="1"/>
  <c r="U113" i="1" s="1"/>
  <c r="P102" i="1"/>
  <c r="Q102" i="1" s="1"/>
  <c r="AA102" i="1" s="1"/>
  <c r="O18" i="1"/>
  <c r="P18" i="1" s="1"/>
  <c r="Q18" i="1" s="1"/>
  <c r="AA18" i="1" s="1"/>
  <c r="M9" i="1"/>
  <c r="P10" i="1"/>
  <c r="Q10" i="1" s="1"/>
  <c r="AA10" i="1" s="1"/>
  <c r="M16" i="1"/>
  <c r="M20" i="1"/>
  <c r="Z20" i="1" s="1"/>
  <c r="AC20" i="1" s="1"/>
  <c r="M24" i="1"/>
  <c r="M30" i="1"/>
  <c r="U30" i="1" s="1"/>
  <c r="Z30" i="1" s="1"/>
  <c r="AC30" i="1" s="1"/>
  <c r="M41" i="1"/>
  <c r="Z41" i="1" s="1"/>
  <c r="M48" i="1"/>
  <c r="Z48" i="1" s="1"/>
  <c r="AC48" i="1" s="1"/>
  <c r="M58" i="1"/>
  <c r="M62" i="1"/>
  <c r="Z62" i="1" s="1"/>
  <c r="AC62" i="1" s="1"/>
  <c r="M65" i="1"/>
  <c r="P66" i="1"/>
  <c r="Q66" i="1" s="1"/>
  <c r="AA66" i="1" s="1"/>
  <c r="M79" i="1"/>
  <c r="M83" i="1"/>
  <c r="U83" i="1" s="1"/>
  <c r="M87" i="1"/>
  <c r="M91" i="1"/>
  <c r="O93" i="1"/>
  <c r="O97" i="1"/>
  <c r="P97" i="1" s="1"/>
  <c r="Q97" i="1" s="1"/>
  <c r="AA97" i="1" s="1"/>
  <c r="M100" i="1"/>
  <c r="M108" i="1"/>
  <c r="Z108" i="1" s="1"/>
  <c r="AC108" i="1" s="1"/>
  <c r="M123" i="1"/>
  <c r="AC51" i="1"/>
  <c r="P83" i="1"/>
  <c r="Q83" i="1" s="1"/>
  <c r="AA83" i="1" s="1"/>
  <c r="Z86" i="1"/>
  <c r="Z99" i="1"/>
  <c r="T109" i="1"/>
  <c r="P122" i="1"/>
  <c r="Q122" i="1" s="1"/>
  <c r="AA122" i="1" s="1"/>
  <c r="L125" i="1"/>
  <c r="P80" i="1"/>
  <c r="Q80" i="1" s="1"/>
  <c r="AA80" i="1" s="1"/>
  <c r="S125" i="1"/>
  <c r="Z27" i="1"/>
  <c r="AC27" i="1" s="1"/>
  <c r="T34" i="1"/>
  <c r="Z34" i="1" s="1"/>
  <c r="AC34" i="1" s="1"/>
  <c r="Z47" i="1"/>
  <c r="AC47" i="1" s="1"/>
  <c r="P70" i="1"/>
  <c r="Q70" i="1" s="1"/>
  <c r="AA70" i="1" s="1"/>
  <c r="O83" i="1"/>
  <c r="T92" i="1"/>
  <c r="T9" i="1"/>
  <c r="P28" i="1"/>
  <c r="Q28" i="1" s="1"/>
  <c r="AA28" i="1" s="1"/>
  <c r="O29" i="1"/>
  <c r="P29" i="1" s="1"/>
  <c r="Q29" i="1" s="1"/>
  <c r="AA29" i="1" s="1"/>
  <c r="O40" i="1"/>
  <c r="P40" i="1" s="1"/>
  <c r="Q40" i="1" s="1"/>
  <c r="AA40" i="1" s="1"/>
  <c r="T65" i="1"/>
  <c r="Z65" i="1" s="1"/>
  <c r="T91" i="1"/>
  <c r="T100" i="1"/>
  <c r="P111" i="1"/>
  <c r="Q111" i="1" s="1"/>
  <c r="AA111" i="1" s="1"/>
  <c r="O122" i="1"/>
  <c r="P113" i="1"/>
  <c r="Q113" i="1" s="1"/>
  <c r="AA113" i="1" s="1"/>
  <c r="Z15" i="1"/>
  <c r="AC15" i="1" s="1"/>
  <c r="P24" i="1"/>
  <c r="Q24" i="1" s="1"/>
  <c r="AA24" i="1" s="1"/>
  <c r="P58" i="1"/>
  <c r="Q58" i="1" s="1"/>
  <c r="AA58" i="1" s="1"/>
  <c r="O16" i="1"/>
  <c r="P16" i="1" s="1"/>
  <c r="Q16" i="1" s="1"/>
  <c r="AA16" i="1" s="1"/>
  <c r="T45" i="1"/>
  <c r="T59" i="1"/>
  <c r="Z59" i="1" s="1"/>
  <c r="O79" i="1"/>
  <c r="P79" i="1" s="1"/>
  <c r="Q79" i="1" s="1"/>
  <c r="AA79" i="1" s="1"/>
  <c r="O87" i="1"/>
  <c r="P87" i="1" s="1"/>
  <c r="Q87" i="1" s="1"/>
  <c r="AA87" i="1" s="1"/>
  <c r="Y125" i="1"/>
  <c r="O28" i="1"/>
  <c r="M35" i="1"/>
  <c r="Z35" i="1" s="1"/>
  <c r="AC35" i="1" s="1"/>
  <c r="P36" i="1"/>
  <c r="Q36" i="1" s="1"/>
  <c r="AA36" i="1" s="1"/>
  <c r="M46" i="1"/>
  <c r="M49" i="1"/>
  <c r="U49" i="1" s="1"/>
  <c r="Z49" i="1" s="1"/>
  <c r="M67" i="1"/>
  <c r="P68" i="1"/>
  <c r="Q68" i="1" s="1"/>
  <c r="AA68" i="1" s="1"/>
  <c r="M93" i="1"/>
  <c r="U93" i="1" s="1"/>
  <c r="T95" i="1"/>
  <c r="M97" i="1"/>
  <c r="U97" i="1" s="1"/>
  <c r="O111" i="1"/>
  <c r="M117" i="1"/>
  <c r="M124" i="1"/>
  <c r="Z124" i="1" s="1"/>
  <c r="AC124" i="1" s="1"/>
  <c r="U6" i="1"/>
  <c r="Z6" i="1" s="1"/>
  <c r="AC6" i="1" s="1"/>
  <c r="Z7" i="1"/>
  <c r="AC7" i="1" s="1"/>
  <c r="U7" i="1"/>
  <c r="U8" i="1"/>
  <c r="Z8" i="1" s="1"/>
  <c r="AC8" i="1" s="1"/>
  <c r="Z9" i="1"/>
  <c r="AC9" i="1" s="1"/>
  <c r="U9" i="1"/>
  <c r="U10" i="1"/>
  <c r="U12" i="1"/>
  <c r="Z12" i="1" s="1"/>
  <c r="U14" i="1"/>
  <c r="Z14" i="1" s="1"/>
  <c r="U16" i="1"/>
  <c r="U18" i="1"/>
  <c r="Z23" i="1"/>
  <c r="U23" i="1"/>
  <c r="U24" i="1"/>
  <c r="U26" i="1"/>
  <c r="Z26" i="1" s="1"/>
  <c r="U28" i="1"/>
  <c r="U39" i="1"/>
  <c r="U43" i="1"/>
  <c r="Z43" i="1" s="1"/>
  <c r="AC43" i="1" s="1"/>
  <c r="U53" i="1"/>
  <c r="Z53" i="1" s="1"/>
  <c r="AC53" i="1" s="1"/>
  <c r="U57" i="1"/>
  <c r="Z57" i="1" s="1"/>
  <c r="U58" i="1"/>
  <c r="U61" i="1"/>
  <c r="Z61" i="1" s="1"/>
  <c r="U65" i="1"/>
  <c r="U66" i="1"/>
  <c r="AC41" i="1"/>
  <c r="U21" i="1"/>
  <c r="U34" i="1"/>
  <c r="U45" i="1"/>
  <c r="Z45" i="1" s="1"/>
  <c r="U46" i="1"/>
  <c r="U55" i="1"/>
  <c r="U64" i="1"/>
  <c r="Z64" i="1" s="1"/>
  <c r="AC64" i="1" s="1"/>
  <c r="U67" i="1"/>
  <c r="Z67" i="1" s="1"/>
  <c r="U68" i="1"/>
  <c r="U77" i="1"/>
  <c r="Z77" i="1" s="1"/>
  <c r="U79" i="1"/>
  <c r="Z79" i="1" s="1"/>
  <c r="U85" i="1"/>
  <c r="Z85" i="1" s="1"/>
  <c r="AC85" i="1" s="1"/>
  <c r="U87" i="1"/>
  <c r="U89" i="1"/>
  <c r="Z89" i="1" s="1"/>
  <c r="U91" i="1"/>
  <c r="Z91" i="1" s="1"/>
  <c r="U98" i="1"/>
  <c r="Z98" i="1" s="1"/>
  <c r="U100" i="1"/>
  <c r="Z100" i="1" s="1"/>
  <c r="AC100" i="1" s="1"/>
  <c r="U102" i="1"/>
  <c r="U106" i="1"/>
  <c r="Z106" i="1" s="1"/>
  <c r="U107" i="1"/>
  <c r="U109" i="1"/>
  <c r="Z109" i="1" s="1"/>
  <c r="U110" i="1"/>
  <c r="Z110" i="1" s="1"/>
  <c r="AC110" i="1" s="1"/>
  <c r="U111" i="1"/>
  <c r="Z111" i="1" s="1"/>
  <c r="AC111" i="1" s="1"/>
  <c r="U123" i="1"/>
  <c r="Z123" i="1" s="1"/>
  <c r="AC123" i="1" s="1"/>
  <c r="J125" i="1"/>
  <c r="M5" i="1"/>
  <c r="O5" i="1"/>
  <c r="P5" i="1" s="1"/>
  <c r="Q5" i="1" s="1"/>
  <c r="T10" i="1"/>
  <c r="Z10" i="1" s="1"/>
  <c r="AC10" i="1" s="1"/>
  <c r="M11" i="1"/>
  <c r="O12" i="1"/>
  <c r="P12" i="1" s="1"/>
  <c r="Q12" i="1" s="1"/>
  <c r="AA12" i="1" s="1"/>
  <c r="M13" i="1"/>
  <c r="O14" i="1"/>
  <c r="P14" i="1" s="1"/>
  <c r="Q14" i="1" s="1"/>
  <c r="AA14" i="1" s="1"/>
  <c r="T16" i="1"/>
  <c r="Z16" i="1" s="1"/>
  <c r="M17" i="1"/>
  <c r="O17" i="1"/>
  <c r="P17" i="1" s="1"/>
  <c r="Q17" i="1" s="1"/>
  <c r="AA17" i="1" s="1"/>
  <c r="T18" i="1"/>
  <c r="Z18" i="1" s="1"/>
  <c r="M19" i="1"/>
  <c r="O19" i="1"/>
  <c r="P19" i="1" s="1"/>
  <c r="Q19" i="1" s="1"/>
  <c r="AA19" i="1" s="1"/>
  <c r="T21" i="1"/>
  <c r="Z21" i="1" s="1"/>
  <c r="AC21" i="1" s="1"/>
  <c r="M22" i="1"/>
  <c r="O23" i="1"/>
  <c r="P23" i="1" s="1"/>
  <c r="Q23" i="1" s="1"/>
  <c r="AA23" i="1" s="1"/>
  <c r="T24" i="1"/>
  <c r="M25" i="1"/>
  <c r="O26" i="1"/>
  <c r="P26" i="1" s="1"/>
  <c r="Q26" i="1" s="1"/>
  <c r="AA26" i="1" s="1"/>
  <c r="T28" i="1"/>
  <c r="M29" i="1"/>
  <c r="M31" i="1"/>
  <c r="M32" i="1"/>
  <c r="O32" i="1"/>
  <c r="P32" i="1" s="1"/>
  <c r="Q32" i="1" s="1"/>
  <c r="AA32" i="1" s="1"/>
  <c r="M33" i="1"/>
  <c r="M36" i="1"/>
  <c r="T39" i="1"/>
  <c r="Z39" i="1" s="1"/>
  <c r="AC39" i="1" s="1"/>
  <c r="M40" i="1"/>
  <c r="M44" i="1"/>
  <c r="O45" i="1"/>
  <c r="P45" i="1" s="1"/>
  <c r="Q45" i="1" s="1"/>
  <c r="AA45" i="1" s="1"/>
  <c r="T46" i="1"/>
  <c r="O49" i="1"/>
  <c r="P49" i="1" s="1"/>
  <c r="Q49" i="1" s="1"/>
  <c r="AA49" i="1" s="1"/>
  <c r="M52" i="1"/>
  <c r="T55" i="1"/>
  <c r="Z55" i="1" s="1"/>
  <c r="AC55" i="1" s="1"/>
  <c r="M56" i="1"/>
  <c r="O57" i="1"/>
  <c r="P57" i="1" s="1"/>
  <c r="Q57" i="1" s="1"/>
  <c r="AA57" i="1" s="1"/>
  <c r="T58" i="1"/>
  <c r="Z58" i="1" s="1"/>
  <c r="AC58" i="1" s="1"/>
  <c r="O59" i="1"/>
  <c r="P59" i="1" s="1"/>
  <c r="Q59" i="1" s="1"/>
  <c r="AA59" i="1" s="1"/>
  <c r="M60" i="1"/>
  <c r="O61" i="1"/>
  <c r="P61" i="1" s="1"/>
  <c r="Q61" i="1" s="1"/>
  <c r="AA61" i="1" s="1"/>
  <c r="M63" i="1"/>
  <c r="O65" i="1"/>
  <c r="P65" i="1" s="1"/>
  <c r="Q65" i="1" s="1"/>
  <c r="AA65" i="1" s="1"/>
  <c r="T66" i="1"/>
  <c r="Z66" i="1" s="1"/>
  <c r="AC66" i="1" s="1"/>
  <c r="O67" i="1"/>
  <c r="P67" i="1" s="1"/>
  <c r="Q67" i="1" s="1"/>
  <c r="AA67" i="1" s="1"/>
  <c r="T68" i="1"/>
  <c r="Z68" i="1" s="1"/>
  <c r="AC68" i="1" s="1"/>
  <c r="M70" i="1"/>
  <c r="P72" i="1"/>
  <c r="Q72" i="1" s="1"/>
  <c r="AA72" i="1" s="1"/>
  <c r="M73" i="1"/>
  <c r="AC86" i="1"/>
  <c r="P89" i="1"/>
  <c r="Q89" i="1" s="1"/>
  <c r="AA89" i="1" s="1"/>
  <c r="AC99" i="1"/>
  <c r="U75" i="1"/>
  <c r="U80" i="1"/>
  <c r="U82" i="1"/>
  <c r="Z82" i="1" s="1"/>
  <c r="AC82" i="1" s="1"/>
  <c r="U84" i="1"/>
  <c r="Z84" i="1" s="1"/>
  <c r="AC84" i="1" s="1"/>
  <c r="U88" i="1"/>
  <c r="Z88" i="1" s="1"/>
  <c r="Z92" i="1"/>
  <c r="U92" i="1"/>
  <c r="Z95" i="1"/>
  <c r="U95" i="1"/>
  <c r="Z103" i="1"/>
  <c r="AC103" i="1" s="1"/>
  <c r="U103" i="1"/>
  <c r="U104" i="1"/>
  <c r="U117" i="1"/>
  <c r="Z117" i="1" s="1"/>
  <c r="U121" i="1"/>
  <c r="Z121" i="1" s="1"/>
  <c r="U122" i="1"/>
  <c r="M37" i="1"/>
  <c r="M42" i="1"/>
  <c r="M50" i="1"/>
  <c r="M54" i="1"/>
  <c r="M69" i="1"/>
  <c r="M71" i="1"/>
  <c r="M72" i="1"/>
  <c r="P121" i="1"/>
  <c r="Q121" i="1" s="1"/>
  <c r="AA121" i="1" s="1"/>
  <c r="T75" i="1"/>
  <c r="Z75" i="1" s="1"/>
  <c r="AC75" i="1" s="1"/>
  <c r="M76" i="1"/>
  <c r="O77" i="1"/>
  <c r="P77" i="1" s="1"/>
  <c r="Q77" i="1" s="1"/>
  <c r="AA77" i="1" s="1"/>
  <c r="T80" i="1"/>
  <c r="M81" i="1"/>
  <c r="T83" i="1"/>
  <c r="T87" i="1"/>
  <c r="O88" i="1"/>
  <c r="P88" i="1" s="1"/>
  <c r="Q88" i="1" s="1"/>
  <c r="AA88" i="1" s="1"/>
  <c r="O89" i="1"/>
  <c r="O91" i="1"/>
  <c r="P91" i="1" s="1"/>
  <c r="Q91" i="1" s="1"/>
  <c r="AA91" i="1" s="1"/>
  <c r="O92" i="1"/>
  <c r="P92" i="1" s="1"/>
  <c r="Q92" i="1" s="1"/>
  <c r="AA92" i="1" s="1"/>
  <c r="T93" i="1"/>
  <c r="M94" i="1"/>
  <c r="O95" i="1"/>
  <c r="P95" i="1" s="1"/>
  <c r="Q95" i="1" s="1"/>
  <c r="AA95" i="1" s="1"/>
  <c r="M96" i="1"/>
  <c r="Z96" i="1" s="1"/>
  <c r="AC96" i="1" s="1"/>
  <c r="T97" i="1"/>
  <c r="O98" i="1"/>
  <c r="P98" i="1" s="1"/>
  <c r="Q98" i="1" s="1"/>
  <c r="AA98" i="1" s="1"/>
  <c r="T102" i="1"/>
  <c r="Z102" i="1" s="1"/>
  <c r="AC102" i="1" s="1"/>
  <c r="T104" i="1"/>
  <c r="M105" i="1"/>
  <c r="O106" i="1"/>
  <c r="P106" i="1" s="1"/>
  <c r="Q106" i="1" s="1"/>
  <c r="AA106" i="1" s="1"/>
  <c r="T107" i="1"/>
  <c r="Z107" i="1" s="1"/>
  <c r="AC107" i="1" s="1"/>
  <c r="O109" i="1"/>
  <c r="P109" i="1" s="1"/>
  <c r="Q109" i="1" s="1"/>
  <c r="AA109" i="1" s="1"/>
  <c r="T113" i="1"/>
  <c r="M114" i="1"/>
  <c r="M115" i="1"/>
  <c r="M116" i="1"/>
  <c r="O117" i="1"/>
  <c r="P117" i="1" s="1"/>
  <c r="Q117" i="1" s="1"/>
  <c r="AA117" i="1" s="1"/>
  <c r="M118" i="1"/>
  <c r="M119" i="1"/>
  <c r="O121" i="1"/>
  <c r="T122" i="1"/>
  <c r="Z122" i="1" s="1"/>
  <c r="AC122" i="1" s="1"/>
  <c r="M141" i="1"/>
  <c r="M74" i="1"/>
  <c r="M78" i="1"/>
  <c r="M90" i="1"/>
  <c r="Z90" i="1" s="1"/>
  <c r="AC90" i="1" s="1"/>
  <c r="M101" i="1"/>
  <c r="M112" i="1"/>
  <c r="Z28" i="1" l="1"/>
  <c r="AC28" i="1" s="1"/>
  <c r="AC89" i="1"/>
  <c r="Z113" i="1"/>
  <c r="AC113" i="1" s="1"/>
  <c r="Z87" i="1"/>
  <c r="AC87" i="1" s="1"/>
  <c r="Z83" i="1"/>
  <c r="AC83" i="1" s="1"/>
  <c r="Z24" i="1"/>
  <c r="AC24" i="1" s="1"/>
  <c r="AC106" i="1"/>
  <c r="Z97" i="1"/>
  <c r="AC97" i="1" s="1"/>
  <c r="AC79" i="1"/>
  <c r="AC18" i="1"/>
  <c r="Z93" i="1"/>
  <c r="AC93" i="1" s="1"/>
  <c r="Z80" i="1"/>
  <c r="AC80" i="1" s="1"/>
  <c r="Z46" i="1"/>
  <c r="AC46" i="1" s="1"/>
  <c r="AC77" i="1"/>
  <c r="AC16" i="1"/>
  <c r="Z104" i="1"/>
  <c r="AC104" i="1" s="1"/>
  <c r="AC59" i="1"/>
  <c r="AC98" i="1"/>
  <c r="AC109" i="1"/>
  <c r="AC91" i="1"/>
  <c r="AC67" i="1"/>
  <c r="AC49" i="1"/>
  <c r="AC45" i="1"/>
  <c r="AC12" i="1"/>
  <c r="Q125" i="1"/>
  <c r="AA5" i="1"/>
  <c r="AA125" i="1" s="1"/>
  <c r="AC88" i="1"/>
  <c r="U74" i="1"/>
  <c r="Z74" i="1" s="1"/>
  <c r="AC74" i="1" s="1"/>
  <c r="U119" i="1"/>
  <c r="Z119" i="1"/>
  <c r="AC119" i="1" s="1"/>
  <c r="U115" i="1"/>
  <c r="Z115" i="1"/>
  <c r="AC115" i="1" s="1"/>
  <c r="U105" i="1"/>
  <c r="Z105" i="1"/>
  <c r="AC105" i="1" s="1"/>
  <c r="U71" i="1"/>
  <c r="Z71" i="1"/>
  <c r="AC71" i="1" s="1"/>
  <c r="U54" i="1"/>
  <c r="Z54" i="1" s="1"/>
  <c r="AC54" i="1" s="1"/>
  <c r="U63" i="1"/>
  <c r="Z63" i="1" s="1"/>
  <c r="AC63" i="1" s="1"/>
  <c r="U60" i="1"/>
  <c r="Z60" i="1" s="1"/>
  <c r="AC60" i="1" s="1"/>
  <c r="U56" i="1"/>
  <c r="Z56" i="1" s="1"/>
  <c r="AC56" i="1" s="1"/>
  <c r="U52" i="1"/>
  <c r="Z52" i="1"/>
  <c r="AC52" i="1" s="1"/>
  <c r="U44" i="1"/>
  <c r="Z44" i="1" s="1"/>
  <c r="AC44" i="1" s="1"/>
  <c r="U33" i="1"/>
  <c r="Z33" i="1" s="1"/>
  <c r="AC33" i="1" s="1"/>
  <c r="U32" i="1"/>
  <c r="Z32" i="1" s="1"/>
  <c r="AC32" i="1" s="1"/>
  <c r="U29" i="1"/>
  <c r="Z29" i="1" s="1"/>
  <c r="AC29" i="1" s="1"/>
  <c r="U22" i="1"/>
  <c r="Z22" i="1"/>
  <c r="AC22" i="1" s="1"/>
  <c r="U17" i="1"/>
  <c r="Z17" i="1" s="1"/>
  <c r="AC17" i="1" s="1"/>
  <c r="M125" i="1"/>
  <c r="U5" i="1"/>
  <c r="Z5" i="1" s="1"/>
  <c r="T125" i="1"/>
  <c r="AC121" i="1"/>
  <c r="AC117" i="1"/>
  <c r="AC95" i="1"/>
  <c r="AC92" i="1"/>
  <c r="AC65" i="1"/>
  <c r="AC61" i="1"/>
  <c r="AC57" i="1"/>
  <c r="AC26" i="1"/>
  <c r="AC23" i="1"/>
  <c r="AC14" i="1"/>
  <c r="U112" i="1"/>
  <c r="Z112" i="1" s="1"/>
  <c r="AC112" i="1" s="1"/>
  <c r="U76" i="1"/>
  <c r="Z76" i="1"/>
  <c r="AC76" i="1" s="1"/>
  <c r="U42" i="1"/>
  <c r="Z42" i="1" s="1"/>
  <c r="AC42" i="1" s="1"/>
  <c r="U101" i="1"/>
  <c r="Z101" i="1" s="1"/>
  <c r="AC101" i="1" s="1"/>
  <c r="U78" i="1"/>
  <c r="Z78" i="1" s="1"/>
  <c r="AC78" i="1" s="1"/>
  <c r="U141" i="1"/>
  <c r="Z141" i="1"/>
  <c r="AC141" i="1" s="1"/>
  <c r="U118" i="1"/>
  <c r="Z118" i="1"/>
  <c r="AC118" i="1" s="1"/>
  <c r="U116" i="1"/>
  <c r="Z116" i="1"/>
  <c r="AC116" i="1" s="1"/>
  <c r="U114" i="1"/>
  <c r="Z114" i="1"/>
  <c r="AC114" i="1" s="1"/>
  <c r="U94" i="1"/>
  <c r="Z94" i="1"/>
  <c r="AC94" i="1" s="1"/>
  <c r="U81" i="1"/>
  <c r="Z81" i="1"/>
  <c r="AC81" i="1" s="1"/>
  <c r="U72" i="1"/>
  <c r="Z72" i="1" s="1"/>
  <c r="AC72" i="1" s="1"/>
  <c r="U69" i="1"/>
  <c r="Z69" i="1" s="1"/>
  <c r="AC69" i="1" s="1"/>
  <c r="U50" i="1"/>
  <c r="Z50" i="1" s="1"/>
  <c r="AC50" i="1" s="1"/>
  <c r="U37" i="1"/>
  <c r="Z37" i="1" s="1"/>
  <c r="AC37" i="1" s="1"/>
  <c r="U73" i="1"/>
  <c r="Z73" i="1"/>
  <c r="AC73" i="1" s="1"/>
  <c r="U70" i="1"/>
  <c r="Z70" i="1"/>
  <c r="AC70" i="1" s="1"/>
  <c r="U40" i="1"/>
  <c r="Z40" i="1" s="1"/>
  <c r="AC40" i="1" s="1"/>
  <c r="U36" i="1"/>
  <c r="Z36" i="1" s="1"/>
  <c r="AC36" i="1" s="1"/>
  <c r="U31" i="1"/>
  <c r="Z31" i="1"/>
  <c r="AC31" i="1" s="1"/>
  <c r="U25" i="1"/>
  <c r="Z25" i="1"/>
  <c r="AC25" i="1" s="1"/>
  <c r="U19" i="1"/>
  <c r="Z19" i="1" s="1"/>
  <c r="AC19" i="1" s="1"/>
  <c r="U13" i="1"/>
  <c r="Z13" i="1"/>
  <c r="AC13" i="1" s="1"/>
  <c r="U11" i="1"/>
  <c r="Z11" i="1"/>
  <c r="AC11" i="1" s="1"/>
  <c r="Z125" i="1" l="1"/>
  <c r="AC5" i="1"/>
  <c r="AC125" i="1" s="1"/>
  <c r="U125" i="1"/>
</calcChain>
</file>

<file path=xl/sharedStrings.xml><?xml version="1.0" encoding="utf-8"?>
<sst xmlns="http://schemas.openxmlformats.org/spreadsheetml/2006/main" count="1130" uniqueCount="543">
  <si>
    <r>
      <t xml:space="preserve">                                          The Empire Jute co. Ltd.</t>
    </r>
    <r>
      <rPr>
        <b/>
        <sz val="12"/>
        <color indexed="8"/>
        <rFont val="Cambria"/>
        <family val="1"/>
      </rPr>
      <t xml:space="preserve">                                           </t>
    </r>
  </si>
  <si>
    <t>Staff Salary for the month of December-2022</t>
  </si>
  <si>
    <t>SL.NO</t>
  </si>
  <si>
    <t>vow id</t>
  </si>
  <si>
    <t>UAN</t>
  </si>
  <si>
    <t>pf no millstaff</t>
  </si>
  <si>
    <t>esic</t>
  </si>
  <si>
    <t>Name of Staff</t>
  </si>
  <si>
    <t>W/Days</t>
  </si>
  <si>
    <t>Basic (P.M)</t>
  </si>
  <si>
    <t>Calculation</t>
  </si>
  <si>
    <t>Other Allow  (P.M) `</t>
  </si>
  <si>
    <t>Basic+Allow</t>
  </si>
  <si>
    <t>Pdn. Inc. (pm)</t>
  </si>
  <si>
    <t>Attn. Inc. (pm)</t>
  </si>
  <si>
    <t>Total</t>
  </si>
  <si>
    <t>Tiffin (P.M.)`</t>
  </si>
  <si>
    <t>P.F. 10%  (P.M.)`</t>
  </si>
  <si>
    <t>ESI 0.75% (P.M.)`</t>
  </si>
  <si>
    <t>P.TAX</t>
  </si>
  <si>
    <t>Telephone</t>
  </si>
  <si>
    <t>Gas</t>
  </si>
  <si>
    <t>Advance</t>
  </si>
  <si>
    <t>Basic</t>
  </si>
  <si>
    <t>Attn. Inc+ Prod.Inc</t>
  </si>
  <si>
    <t>Staff O.T</t>
  </si>
  <si>
    <t>Net Pay</t>
  </si>
  <si>
    <t>O.T.HRS</t>
  </si>
  <si>
    <t>Vow</t>
  </si>
  <si>
    <t>EJCL033</t>
  </si>
  <si>
    <t>100075331620</t>
  </si>
  <si>
    <t>AJAY KUMAR THAKUR</t>
  </si>
  <si>
    <t>EJCL342</t>
  </si>
  <si>
    <t>4009926523</t>
  </si>
  <si>
    <t>AJAZ HAIDER</t>
  </si>
  <si>
    <t>EJCL361</t>
  </si>
  <si>
    <t>4020811366</t>
  </si>
  <si>
    <t>AMARNATH GUPTA</t>
  </si>
  <si>
    <t>EJCL358</t>
  </si>
  <si>
    <t>4020806524</t>
  </si>
  <si>
    <t>ANIL KUMAR PATHAK</t>
  </si>
  <si>
    <t>EJCL060</t>
  </si>
  <si>
    <t>100603865897</t>
  </si>
  <si>
    <t>4020164285</t>
  </si>
  <si>
    <t>ANIL SHAW</t>
  </si>
  <si>
    <t>EJCL026</t>
  </si>
  <si>
    <t>100088695966</t>
  </si>
  <si>
    <t>4005538210</t>
  </si>
  <si>
    <t>APURBA NANDI</t>
  </si>
  <si>
    <t>EJCL408</t>
  </si>
  <si>
    <t>ARPAN BAIDYA</t>
  </si>
  <si>
    <t>EJCL140</t>
  </si>
  <si>
    <t>4001314077</t>
  </si>
  <si>
    <t>ARUN KUMAR SHAW</t>
  </si>
  <si>
    <t>EJCL386</t>
  </si>
  <si>
    <t>ARUP BANERJEE</t>
  </si>
  <si>
    <t>EJCL045</t>
  </si>
  <si>
    <t>100092566483</t>
  </si>
  <si>
    <t>4005538808</t>
  </si>
  <si>
    <t>ASHIS SARKAR</t>
  </si>
  <si>
    <t>EJCL410</t>
  </si>
  <si>
    <t>ASHOK BANERJEE</t>
  </si>
  <si>
    <t>EJCL056</t>
  </si>
  <si>
    <t>100093518271</t>
  </si>
  <si>
    <t>ASHOK KR CHOWDHURY</t>
  </si>
  <si>
    <t>EJCL093</t>
  </si>
  <si>
    <t>100093906835</t>
  </si>
  <si>
    <t>4005270847</t>
  </si>
  <si>
    <t>ASHOK KUMAR PANDEY</t>
  </si>
  <si>
    <t>EJCL164</t>
  </si>
  <si>
    <t>101077392389</t>
  </si>
  <si>
    <t>4020470014</t>
  </si>
  <si>
    <t>AYAN BHATTACHARJEE</t>
  </si>
  <si>
    <t>EJCL384</t>
  </si>
  <si>
    <t>BARUN DHALI</t>
  </si>
  <si>
    <t>EJCL356</t>
  </si>
  <si>
    <t>4020806360</t>
  </si>
  <si>
    <t>BABULA MOHARANA</t>
  </si>
  <si>
    <t>EJCL238</t>
  </si>
  <si>
    <t>101195668721</t>
  </si>
  <si>
    <t>7003867057</t>
  </si>
  <si>
    <t>BHIM SINGH</t>
  </si>
  <si>
    <t>EJCL380</t>
  </si>
  <si>
    <t>BIMLESH KUMAR SINGH</t>
  </si>
  <si>
    <t>EJCL051</t>
  </si>
  <si>
    <t>100115250760</t>
  </si>
  <si>
    <t>4005271358</t>
  </si>
  <si>
    <t>BINOD KUMAR SETH</t>
  </si>
  <si>
    <t>EJCL040</t>
  </si>
  <si>
    <t>100115252542</t>
  </si>
  <si>
    <t>4020150287</t>
  </si>
  <si>
    <t>BINOD KUMAR SHAW</t>
  </si>
  <si>
    <t>EJCL089</t>
  </si>
  <si>
    <t>100603923936</t>
  </si>
  <si>
    <t>4020254441</t>
  </si>
  <si>
    <t>BIREN KUMAR LAL</t>
  </si>
  <si>
    <t>EJCL067</t>
  </si>
  <si>
    <t>100116389943</t>
  </si>
  <si>
    <t>4020134095</t>
  </si>
  <si>
    <t>BISHWAJIT DHANI</t>
  </si>
  <si>
    <t>EJCL401</t>
  </si>
  <si>
    <t>BANTY LAL MALLICK</t>
  </si>
  <si>
    <t>EJCL021</t>
  </si>
  <si>
    <t>100122376784</t>
  </si>
  <si>
    <t>4020072690</t>
  </si>
  <si>
    <t>CHANDAN KUMAR TIWARI</t>
  </si>
  <si>
    <t>EJCL130</t>
  </si>
  <si>
    <t>100662601598</t>
  </si>
  <si>
    <t>4020213175</t>
  </si>
  <si>
    <t>CHANDAN KUMAR CHOUHAN</t>
  </si>
  <si>
    <t>EJCL354</t>
  </si>
  <si>
    <t>4005538212</t>
  </si>
  <si>
    <t>DAYANAND MISHRA</t>
  </si>
  <si>
    <t>EJCL387</t>
  </si>
  <si>
    <t>DEEPAK RAUSHAN</t>
  </si>
  <si>
    <t>EJCL137</t>
  </si>
  <si>
    <t>100662353676</t>
  </si>
  <si>
    <t>4005538805</t>
  </si>
  <si>
    <t>DEW CHAND MAHATO</t>
  </si>
  <si>
    <t>EJCL030</t>
  </si>
  <si>
    <t>100136910441</t>
  </si>
  <si>
    <t>4020153455</t>
  </si>
  <si>
    <t>DHIRAN KUMAR LAL</t>
  </si>
  <si>
    <t>EJCL362</t>
  </si>
  <si>
    <t>101649786840</t>
  </si>
  <si>
    <t>4020793578</t>
  </si>
  <si>
    <t>DIBYENDU PRAMANIK</t>
  </si>
  <si>
    <t>EJCL423</t>
  </si>
  <si>
    <t>DIPAK NARAYAN SINGH</t>
  </si>
  <si>
    <t>EJCL167</t>
  </si>
  <si>
    <t>101077392391</t>
  </si>
  <si>
    <t>4020482202</t>
  </si>
  <si>
    <t>DILIP KUMAR DAS</t>
  </si>
  <si>
    <t>EJCL424</t>
  </si>
  <si>
    <t>DINESH KUMAR</t>
  </si>
  <si>
    <t>EJCL416</t>
  </si>
  <si>
    <t>DINESH PANDEY</t>
  </si>
  <si>
    <t>EJCLO244</t>
  </si>
  <si>
    <t>101429414253</t>
  </si>
  <si>
    <t>4020702388</t>
  </si>
  <si>
    <t>GANESH KUMAR JHUSIA</t>
  </si>
  <si>
    <t>EJCL155</t>
  </si>
  <si>
    <t>100995888002</t>
  </si>
  <si>
    <t>4020433365</t>
  </si>
  <si>
    <t>GOBINDO ROY</t>
  </si>
  <si>
    <t>EJCL417</t>
  </si>
  <si>
    <t>GOTETI NAGENDRA SURYANARAYANA</t>
  </si>
  <si>
    <t>EJCL412</t>
  </si>
  <si>
    <t>HIRAMOHON MONDAL</t>
  </si>
  <si>
    <t>EJCL360</t>
  </si>
  <si>
    <t>4001311098</t>
  </si>
  <si>
    <t>JAGADISH MONDAL</t>
  </si>
  <si>
    <t>EJCL375</t>
  </si>
  <si>
    <t>JAMEEL ANSARI</t>
  </si>
  <si>
    <t>EJCL065</t>
  </si>
  <si>
    <t>100603509035</t>
  </si>
  <si>
    <t>4020187467</t>
  </si>
  <si>
    <t>JITENDRA CHOWDHURY</t>
  </si>
  <si>
    <t>EJCL271</t>
  </si>
  <si>
    <t>101054728756</t>
  </si>
  <si>
    <t>4109870824</t>
  </si>
  <si>
    <t>JULFIKAR KHAN</t>
  </si>
  <si>
    <t>EJCL377</t>
  </si>
  <si>
    <t>JYOTIRMOY DAS</t>
  </si>
  <si>
    <t>EJCL426</t>
  </si>
  <si>
    <t>KASTURI DHAR</t>
  </si>
  <si>
    <t>EJCL115</t>
  </si>
  <si>
    <t>100181253532</t>
  </si>
  <si>
    <t>4005538813</t>
  </si>
  <si>
    <t>K JAGANNADHAM</t>
  </si>
  <si>
    <t>EJCL388</t>
  </si>
  <si>
    <t>KOLLA SRIKANTH RAO</t>
  </si>
  <si>
    <t>EJCL320</t>
  </si>
  <si>
    <t>-</t>
  </si>
  <si>
    <t>KUMARDEB CHOWDHURY</t>
  </si>
  <si>
    <t>EJCL404</t>
  </si>
  <si>
    <t>LALTOO PRASAD</t>
  </si>
  <si>
    <t>EJCL359</t>
  </si>
  <si>
    <t>4020806525</t>
  </si>
  <si>
    <t>MAHESH BAHADUR SHARMA</t>
  </si>
  <si>
    <t>EJCL381</t>
  </si>
  <si>
    <t>MANGAL SARKAR</t>
  </si>
  <si>
    <t>EJCL180</t>
  </si>
  <si>
    <t>101213576250</t>
  </si>
  <si>
    <t>4020563071</t>
  </si>
  <si>
    <t>MANNAN MONDAL</t>
  </si>
  <si>
    <t>EJCL189</t>
  </si>
  <si>
    <t>101184114969</t>
  </si>
  <si>
    <t>4020512486</t>
  </si>
  <si>
    <t>MANNU KUMAR SHAW</t>
  </si>
  <si>
    <t>EJCL101</t>
  </si>
  <si>
    <t>100221319691</t>
  </si>
  <si>
    <t>4005274924</t>
  </si>
  <si>
    <t>MANOJ KR DUBEY</t>
  </si>
  <si>
    <t>EJCL107</t>
  </si>
  <si>
    <t>100596653006</t>
  </si>
  <si>
    <t>4005538565</t>
  </si>
  <si>
    <t>MD JAMALUDDIN</t>
  </si>
  <si>
    <t>EJCL024</t>
  </si>
  <si>
    <t>100227915098</t>
  </si>
  <si>
    <t>MINTU MONDAL</t>
  </si>
  <si>
    <t>EJCL188</t>
  </si>
  <si>
    <t>101184114953</t>
  </si>
  <si>
    <t>4020498192</t>
  </si>
  <si>
    <t>MITHLESH CHOWDHURY</t>
  </si>
  <si>
    <t>EJCL094</t>
  </si>
  <si>
    <t>100596809144</t>
  </si>
  <si>
    <t>4020243897</t>
  </si>
  <si>
    <t>MONOLINA CHAKRABORTY</t>
  </si>
  <si>
    <t>EJCL389</t>
  </si>
  <si>
    <t>MOU MUKHERJEE</t>
  </si>
  <si>
    <t>EJCL284</t>
  </si>
  <si>
    <t>101429315984</t>
  </si>
  <si>
    <t>4020698754</t>
  </si>
  <si>
    <t>NABARUN MANNA</t>
  </si>
  <si>
    <t>EJCL292</t>
  </si>
  <si>
    <t>NAYANA DAS</t>
  </si>
  <si>
    <t>EJCL108</t>
  </si>
  <si>
    <t>100256524602</t>
  </si>
  <si>
    <t>4005536926</t>
  </si>
  <si>
    <t>NIRMAL NATH</t>
  </si>
  <si>
    <t>EJCL076</t>
  </si>
  <si>
    <t>100877022109</t>
  </si>
  <si>
    <t>4005270497</t>
  </si>
  <si>
    <t>OM PRAKASH TEWARI</t>
  </si>
  <si>
    <t>EJCL134</t>
  </si>
  <si>
    <t>100262430001</t>
  </si>
  <si>
    <t>4005539547</t>
  </si>
  <si>
    <t>P S BHATTACHARYA</t>
  </si>
  <si>
    <t>EJCL183</t>
  </si>
  <si>
    <t>101167762619</t>
  </si>
  <si>
    <t>4020537549</t>
  </si>
  <si>
    <t>PABITRA MAJI</t>
  </si>
  <si>
    <t>EJCL372</t>
  </si>
  <si>
    <t>PANKAJ MISHRA</t>
  </si>
  <si>
    <t>EJCL058</t>
  </si>
  <si>
    <t>100596654125</t>
  </si>
  <si>
    <t>4020163011</t>
  </si>
  <si>
    <t>PAWAN KUMAR PRASAD</t>
  </si>
  <si>
    <t>EJCL100</t>
  </si>
  <si>
    <t>100596653301</t>
  </si>
  <si>
    <t>4020156131</t>
  </si>
  <si>
    <t>PIJUSH BISWAS</t>
  </si>
  <si>
    <t>EJCL124</t>
  </si>
  <si>
    <t>100273815826</t>
  </si>
  <si>
    <t>4005538913</t>
  </si>
  <si>
    <t>PRABIR KARMAKAR</t>
  </si>
  <si>
    <t>EJCL035</t>
  </si>
  <si>
    <t>100232820611</t>
  </si>
  <si>
    <t>4005538211</t>
  </si>
  <si>
    <t>PRADIP AGARWAL</t>
  </si>
  <si>
    <t>EJCL367</t>
  </si>
  <si>
    <t>PRAKASH SINGH</t>
  </si>
  <si>
    <t>EJCL347</t>
  </si>
  <si>
    <t>101194415904</t>
  </si>
  <si>
    <t>4020875101</t>
  </si>
  <si>
    <t xml:space="preserve">RAHUL KUMAR </t>
  </si>
  <si>
    <t>EJCL427</t>
  </si>
  <si>
    <t>RAHUL KUMAR SHAW</t>
  </si>
  <si>
    <t>EJCL111</t>
  </si>
  <si>
    <t>100024749924</t>
  </si>
  <si>
    <t>4020145522</t>
  </si>
  <si>
    <t>RAJ KUMAR VERMA</t>
  </si>
  <si>
    <t>EJCL374</t>
  </si>
  <si>
    <t>RAKESH KUMAR</t>
  </si>
  <si>
    <t>EJCL029</t>
  </si>
  <si>
    <t>4020163127</t>
  </si>
  <si>
    <t>RAJESH KUMAR DAS</t>
  </si>
  <si>
    <t>EJCL109</t>
  </si>
  <si>
    <t>100300869748</t>
  </si>
  <si>
    <t>4005536925</t>
  </si>
  <si>
    <t>RAM BHAGAT</t>
  </si>
  <si>
    <t>EJCL428</t>
  </si>
  <si>
    <t>RAVI KUMAR SHAW</t>
  </si>
  <si>
    <t>EJCL305</t>
  </si>
  <si>
    <t>4020810104</t>
  </si>
  <si>
    <t>RIA MUKHERJEE</t>
  </si>
  <si>
    <t>EJCL032</t>
  </si>
  <si>
    <t>100531796390</t>
  </si>
  <si>
    <t>4020320107</t>
  </si>
  <si>
    <t>RINTU ROY</t>
  </si>
  <si>
    <t>EJCL315</t>
  </si>
  <si>
    <t>RITTIK SHAW</t>
  </si>
  <si>
    <t>EJCL243</t>
  </si>
  <si>
    <t>101331355649</t>
  </si>
  <si>
    <t>4020636774</t>
  </si>
  <si>
    <t>ROHIT SETH</t>
  </si>
  <si>
    <t>EJCL396</t>
  </si>
  <si>
    <t>ROHIT GOSAI</t>
  </si>
  <si>
    <t>EJCL096</t>
  </si>
  <si>
    <t>100466391441</t>
  </si>
  <si>
    <t>4020293824</t>
  </si>
  <si>
    <t>SAMBHU NATH MOSHEL</t>
  </si>
  <si>
    <t>EJCL075</t>
  </si>
  <si>
    <t>4020163062</t>
  </si>
  <si>
    <t>SAMIR DAS</t>
  </si>
  <si>
    <t>EJCL083</t>
  </si>
  <si>
    <t>100329970895</t>
  </si>
  <si>
    <t>4020150143</t>
  </si>
  <si>
    <t>SAMIT KUMAR MARICK</t>
  </si>
  <si>
    <t>EJCL419</t>
  </si>
  <si>
    <t>SAMIT DAS</t>
  </si>
  <si>
    <t>EJCL041</t>
  </si>
  <si>
    <t>100333613068</t>
  </si>
  <si>
    <t>4005273982</t>
  </si>
  <si>
    <t>SANJAY LAHOTI</t>
  </si>
  <si>
    <t>EJCL031</t>
  </si>
  <si>
    <t>100334882000</t>
  </si>
  <si>
    <t>4005272737</t>
  </si>
  <si>
    <t>SANJIB CHAKRABORTY</t>
  </si>
  <si>
    <t>EJCL034</t>
  </si>
  <si>
    <t>100449877762</t>
  </si>
  <si>
    <t>4020254437</t>
  </si>
  <si>
    <t>SANJAY KUMAR DEY</t>
  </si>
  <si>
    <t>EJCL302</t>
  </si>
  <si>
    <t>SANJU MONDAL</t>
  </si>
  <si>
    <t>EJCL044</t>
  </si>
  <si>
    <t>100337231798</t>
  </si>
  <si>
    <t>4005274922</t>
  </si>
  <si>
    <t>SANTOSH MISHRA</t>
  </si>
  <si>
    <t>EJCL422</t>
  </si>
  <si>
    <t>SANTU METE</t>
  </si>
  <si>
    <t>EJCL057</t>
  </si>
  <si>
    <t>100345063459</t>
  </si>
  <si>
    <t>4005538807</t>
  </si>
  <si>
    <t>SHABBIR HASSAN</t>
  </si>
  <si>
    <t>EJCL049</t>
  </si>
  <si>
    <t>100604258861</t>
  </si>
  <si>
    <t>4020209462</t>
  </si>
  <si>
    <t>SHAMBHUNATH CHAUBEY</t>
  </si>
  <si>
    <t>EJCL330</t>
  </si>
  <si>
    <t>SHREYA GHOSH</t>
  </si>
  <si>
    <t>EJCL171</t>
  </si>
  <si>
    <t>101113806024</t>
  </si>
  <si>
    <t>4020502541</t>
  </si>
  <si>
    <t>SK NASIB ALI</t>
  </si>
  <si>
    <t>EJCL306</t>
  </si>
  <si>
    <t>SK RASHED</t>
  </si>
  <si>
    <t>EJCL055</t>
  </si>
  <si>
    <t>100357877327</t>
  </si>
  <si>
    <t>4005194746</t>
  </si>
  <si>
    <t>SK.MOHLIL AHMED</t>
  </si>
  <si>
    <t>EJCL170</t>
  </si>
  <si>
    <t>101113806011</t>
  </si>
  <si>
    <t>4020502510</t>
  </si>
  <si>
    <t>SOMNATH CHAKRABORTY</t>
  </si>
  <si>
    <t>EJCL383</t>
  </si>
  <si>
    <t>SOURAV BISWAS</t>
  </si>
  <si>
    <t>EJCL370</t>
  </si>
  <si>
    <t>SUBHAJIT PATRA</t>
  </si>
  <si>
    <t>EJCL081</t>
  </si>
  <si>
    <t>100364148441</t>
  </si>
  <si>
    <t>4020150285</t>
  </si>
  <si>
    <t>SUBHASH KUMAR ROY</t>
  </si>
  <si>
    <t>EJCL291</t>
  </si>
  <si>
    <t>101446673823</t>
  </si>
  <si>
    <t>4020714084</t>
  </si>
  <si>
    <t>SUBIR MAJUMDAR</t>
  </si>
  <si>
    <t>EJCL338</t>
  </si>
  <si>
    <t>SUDIP GUPTA</t>
  </si>
  <si>
    <t>EJCL097</t>
  </si>
  <si>
    <t>100368416369</t>
  </si>
  <si>
    <t>4005193304</t>
  </si>
  <si>
    <t>SUMAN GOSWAMI</t>
  </si>
  <si>
    <t>EJCL355</t>
  </si>
  <si>
    <t>4020811037</t>
  </si>
  <si>
    <t>SUNIL RAJAK</t>
  </si>
  <si>
    <t>EJCL098</t>
  </si>
  <si>
    <t>4005274964</t>
  </si>
  <si>
    <t>SUNIL SHAW</t>
  </si>
  <si>
    <t>EJCL236</t>
  </si>
  <si>
    <t>100958437754</t>
  </si>
  <si>
    <t>4020625396</t>
  </si>
  <si>
    <t>SUNIL TEWARI</t>
  </si>
  <si>
    <t>EJCL102</t>
  </si>
  <si>
    <t>100375605947</t>
  </si>
  <si>
    <t>4020109177</t>
  </si>
  <si>
    <t>SUSANTA SAHA</t>
  </si>
  <si>
    <t>EJCL393</t>
  </si>
  <si>
    <t>SUJAN MONDAL</t>
  </si>
  <si>
    <t>EJCL392</t>
  </si>
  <si>
    <t>SUMAN MONDAL</t>
  </si>
  <si>
    <t>EJCL415</t>
  </si>
  <si>
    <t>SURENDRA KUMAR RAMJI</t>
  </si>
  <si>
    <t>EJCL122</t>
  </si>
  <si>
    <t>100376881538</t>
  </si>
  <si>
    <t>4020181612</t>
  </si>
  <si>
    <t>SWAPAN KUNDU</t>
  </si>
  <si>
    <t>EJCL405</t>
  </si>
  <si>
    <t>SWAPNADEEP KUNDU</t>
  </si>
  <si>
    <t>EJCL398</t>
  </si>
  <si>
    <t>TANMOY GHOSH</t>
  </si>
  <si>
    <t>EJCL268</t>
  </si>
  <si>
    <t>TAPAN KUMAR SASMAL</t>
  </si>
  <si>
    <t>EJCL048</t>
  </si>
  <si>
    <t>100389635669</t>
  </si>
  <si>
    <t>4005283574</t>
  </si>
  <si>
    <t>TARKESHWAR NATH PATWA</t>
  </si>
  <si>
    <t>EJCL106</t>
  </si>
  <si>
    <t>100394447696</t>
  </si>
  <si>
    <t>4005539548</t>
  </si>
  <si>
    <t>UJJAL KANTI GUHA</t>
  </si>
  <si>
    <t>EJCL314</t>
  </si>
  <si>
    <t>4020819661</t>
  </si>
  <si>
    <t>VIVEK SHAW</t>
  </si>
  <si>
    <t>Allowance</t>
  </si>
  <si>
    <t>Attn+Prod Inc</t>
  </si>
  <si>
    <t>Tiffn</t>
  </si>
  <si>
    <t>PF</t>
  </si>
  <si>
    <t>Esi</t>
  </si>
  <si>
    <t>P.Tax</t>
  </si>
  <si>
    <t>Over Time</t>
  </si>
  <si>
    <t xml:space="preserve"> </t>
  </si>
  <si>
    <t>EJCL425</t>
  </si>
  <si>
    <t>BINAY KUMAR SHARMA</t>
  </si>
  <si>
    <t>State Bank Of India account holder</t>
  </si>
  <si>
    <t>IFSC CODE</t>
  </si>
  <si>
    <t>Beneficiary A/c No.</t>
  </si>
  <si>
    <t>Beneficiary A/c Name</t>
  </si>
  <si>
    <t>SBIN0003071</t>
  </si>
  <si>
    <t>SBIN0001899</t>
  </si>
  <si>
    <t>SBIN0004727</t>
  </si>
  <si>
    <t>10156768538</t>
  </si>
  <si>
    <t>SBIN0011365</t>
  </si>
  <si>
    <t>37680324562</t>
  </si>
  <si>
    <t>SBIN0017371</t>
  </si>
  <si>
    <t>SBIN0012364</t>
  </si>
  <si>
    <t>34330879832</t>
  </si>
  <si>
    <t>SBIN0014526</t>
  </si>
  <si>
    <t>SBIN0001797</t>
  </si>
  <si>
    <t>11223549808</t>
  </si>
  <si>
    <t>SBIN0010541</t>
  </si>
  <si>
    <t>32808647953</t>
  </si>
  <si>
    <t>38724123917</t>
  </si>
  <si>
    <t>SBIN0006950</t>
  </si>
  <si>
    <t>35293596223</t>
  </si>
  <si>
    <t>38799942496</t>
  </si>
  <si>
    <t>39616652519</t>
  </si>
  <si>
    <t>SBIN0000029</t>
  </si>
  <si>
    <t>20386869200</t>
  </si>
  <si>
    <t>31229988046</t>
  </si>
  <si>
    <t>SBIN0009974</t>
  </si>
  <si>
    <t>33280118188</t>
  </si>
  <si>
    <t>37186456820</t>
  </si>
  <si>
    <t>SBIN0005735</t>
  </si>
  <si>
    <t>34520738250</t>
  </si>
  <si>
    <t>39975821486</t>
  </si>
  <si>
    <t>SBIN0003231</t>
  </si>
  <si>
    <t>33574342684</t>
  </si>
  <si>
    <t>SBIN0001883</t>
  </si>
  <si>
    <t>35025730451</t>
  </si>
  <si>
    <t>SBIN0002021</t>
  </si>
  <si>
    <t>31103311158</t>
  </si>
  <si>
    <t>34547023831</t>
  </si>
  <si>
    <t>35432288271</t>
  </si>
  <si>
    <t>TOTAL</t>
  </si>
  <si>
    <t>Others Bank account holder</t>
  </si>
  <si>
    <t>PUNB0012020</t>
  </si>
  <si>
    <t>0120010696425</t>
  </si>
  <si>
    <t>BKID0004059</t>
  </si>
  <si>
    <t>405918210002027</t>
  </si>
  <si>
    <t>PUNB0041220</t>
  </si>
  <si>
    <t>0412010247900</t>
  </si>
  <si>
    <t>IDIB000B681</t>
  </si>
  <si>
    <t>BARB0SWARGD</t>
  </si>
  <si>
    <t>24290100001417</t>
  </si>
  <si>
    <t>PUNB0121520</t>
  </si>
  <si>
    <t>1215010318761</t>
  </si>
  <si>
    <t>UTIB0001357</t>
  </si>
  <si>
    <t>921010022565720</t>
  </si>
  <si>
    <t>IDIB000N502</t>
  </si>
  <si>
    <t>59038295346</t>
  </si>
  <si>
    <t>BKID0004839</t>
  </si>
  <si>
    <t>483910110007235</t>
  </si>
  <si>
    <t>1215010260299</t>
  </si>
  <si>
    <t>UTIB0000436</t>
  </si>
  <si>
    <t>912010000120321</t>
  </si>
  <si>
    <t>UCBA0000221</t>
  </si>
  <si>
    <t>02210110143292</t>
  </si>
  <si>
    <t>CBIN0281349</t>
  </si>
  <si>
    <t>3741299812</t>
  </si>
  <si>
    <t>02213211004653</t>
  </si>
  <si>
    <t>IDIB000K688</t>
  </si>
  <si>
    <t>50249677352</t>
  </si>
  <si>
    <t>PUNB0051620</t>
  </si>
  <si>
    <t>0516010565837</t>
  </si>
  <si>
    <t>UTIB0002674</t>
  </si>
  <si>
    <t>911010046015378</t>
  </si>
  <si>
    <t>KKBK0006739</t>
  </si>
  <si>
    <t>BKID0004252</t>
  </si>
  <si>
    <t>425218210002443</t>
  </si>
  <si>
    <t>UCBA0002563</t>
  </si>
  <si>
    <t>25630110093870</t>
  </si>
  <si>
    <t>3306378123</t>
  </si>
  <si>
    <t>UTIB0004048</t>
  </si>
  <si>
    <t>921010040509670</t>
  </si>
  <si>
    <t>PUNB0159020</t>
  </si>
  <si>
    <t>1590010062091</t>
  </si>
  <si>
    <t>0516010529662</t>
  </si>
  <si>
    <t>PUNB0022320</t>
  </si>
  <si>
    <t>0223010367899</t>
  </si>
  <si>
    <t>0120010629492</t>
  </si>
  <si>
    <t>CNRB0018654</t>
  </si>
  <si>
    <t>86542200003990</t>
  </si>
  <si>
    <t>PUNB0391200</t>
  </si>
  <si>
    <t>3912000400524200</t>
  </si>
  <si>
    <t>UBIN0819158</t>
  </si>
  <si>
    <t>191510100074455</t>
  </si>
  <si>
    <t>ICIC0003315</t>
  </si>
  <si>
    <t>331501503623</t>
  </si>
  <si>
    <t>PUNB0053420</t>
  </si>
  <si>
    <t>0534010115641</t>
  </si>
  <si>
    <t>BKID0004848</t>
  </si>
  <si>
    <t>484810110004241</t>
  </si>
  <si>
    <t>PUNB0763200</t>
  </si>
  <si>
    <t>7632001500002372</t>
  </si>
  <si>
    <t>101719036876</t>
  </si>
  <si>
    <t>101075963231</t>
  </si>
  <si>
    <t>101744247697</t>
  </si>
  <si>
    <t>101744247744</t>
  </si>
  <si>
    <t>101728248369</t>
  </si>
  <si>
    <t>101892882733</t>
  </si>
  <si>
    <t>101830643175</t>
  </si>
  <si>
    <t>101168162392</t>
  </si>
  <si>
    <t>101724801643</t>
  </si>
  <si>
    <t>101799701660</t>
  </si>
  <si>
    <t>101744247737</t>
  </si>
  <si>
    <t>101724801689</t>
  </si>
  <si>
    <t>101653462110</t>
  </si>
  <si>
    <t>101549761425</t>
  </si>
  <si>
    <t>101724782977</t>
  </si>
  <si>
    <t>101902084276</t>
  </si>
  <si>
    <t>100863249397</t>
  </si>
  <si>
    <t>101250552363</t>
  </si>
  <si>
    <t>100337776334</t>
  </si>
  <si>
    <t>101808336433</t>
  </si>
  <si>
    <t>101744247700</t>
  </si>
  <si>
    <t>101724801662</t>
  </si>
  <si>
    <t>101753939224</t>
  </si>
  <si>
    <t>101753939207</t>
  </si>
  <si>
    <t>101701675984</t>
  </si>
  <si>
    <t>101801097980</t>
  </si>
  <si>
    <t>100843239370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</si>
</sst>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0;[Red]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indexed="8"/>
      <name val="Cambria"/>
      <family val="1"/>
    </font>
    <font>
      <u/>
      <sz val="12"/>
      <name val="Cambria"/>
      <family val="1"/>
      <scheme val="maj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rgb="FF22222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2D69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7" fillId="0" borderId="2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3" borderId="1" xfId="1" applyNumberFormat="1" applyFont="1" applyFill="1" applyBorder="1" applyAlignment="1">
      <alignment horizontal="center"/>
    </xf>
    <xf numFmtId="166" fontId="0" fillId="4" borderId="1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1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/>
    </xf>
    <xf numFmtId="1" fontId="7" fillId="5" borderId="1" xfId="0" applyNumberFormat="1" applyFont="1" applyFill="1" applyBorder="1" applyAlignment="1">
      <alignment horizontal="center" vertical="center"/>
    </xf>
    <xf numFmtId="167" fontId="7" fillId="5" borderId="1" xfId="0" applyNumberFormat="1" applyFont="1" applyFill="1" applyBorder="1" applyAlignment="1">
      <alignment horizontal="center" vertical="center" wrapText="1"/>
    </xf>
    <xf numFmtId="167" fontId="7" fillId="5" borderId="1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1" fontId="9" fillId="0" borderId="1" xfId="0" applyNumberFormat="1" applyFont="1" applyBorder="1" applyAlignment="1">
      <alignment horizontal="right"/>
    </xf>
    <xf numFmtId="0" fontId="7" fillId="5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/>
    </xf>
    <xf numFmtId="0" fontId="12" fillId="0" borderId="5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" fontId="9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0" fillId="3" borderId="1" xfId="0" applyFill="1" applyBorder="1"/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right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8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right" vertical="center"/>
    </xf>
    <xf numFmtId="1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/>
    <xf numFmtId="1" fontId="13" fillId="0" borderId="1" xfId="0" applyNumberFormat="1" applyFont="1" applyBorder="1"/>
    <xf numFmtId="0" fontId="13" fillId="0" borderId="1" xfId="0" applyFont="1" applyBorder="1"/>
    <xf numFmtId="1" fontId="14" fillId="0" borderId="1" xfId="0" applyNumberFormat="1" applyFont="1" applyBorder="1"/>
    <xf numFmtId="0" fontId="9" fillId="0" borderId="0" xfId="0" applyFont="1" applyAlignment="1">
      <alignment horizontal="right" vertical="center"/>
    </xf>
    <xf numFmtId="1" fontId="7" fillId="9" borderId="1" xfId="0" applyNumberFormat="1" applyFont="1" applyFill="1" applyBorder="1" applyAlignment="1">
      <alignment horizontal="center" vertical="center"/>
    </xf>
    <xf numFmtId="167" fontId="7" fillId="9" borderId="1" xfId="0" applyNumberFormat="1" applyFont="1" applyFill="1" applyBorder="1" applyAlignment="1">
      <alignment horizontal="center" vertical="center" wrapText="1"/>
    </xf>
    <xf numFmtId="167" fontId="7" fillId="9" borderId="1" xfId="0" applyNumberFormat="1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2" fillId="5" borderId="5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/>
    <xf numFmtId="0" fontId="0" fillId="0" borderId="1" xfId="0" applyBorder="1"/>
    <xf numFmtId="0" fontId="8" fillId="0" borderId="1" xfId="0" applyFont="1" applyBorder="1" applyAlignment="1">
      <alignment vertical="center"/>
    </xf>
    <xf numFmtId="165" fontId="0" fillId="0" borderId="1" xfId="1" applyNumberFormat="1" applyFont="1" applyFill="1" applyBorder="1"/>
    <xf numFmtId="0" fontId="15" fillId="0" borderId="0" xfId="0" applyFont="1"/>
    <xf numFmtId="0" fontId="15" fillId="0" borderId="0" xfId="0" applyFont="1" applyAlignment="1">
      <alignment horizontal="center"/>
    </xf>
    <xf numFmtId="1" fontId="15" fillId="0" borderId="0" xfId="0" applyNumberFormat="1" applyFont="1"/>
    <xf numFmtId="1" fontId="16" fillId="0" borderId="7" xfId="0" applyNumberFormat="1" applyFont="1" applyBorder="1" applyAlignment="1">
      <alignment horizontal="center" vertical="center"/>
    </xf>
    <xf numFmtId="167" fontId="15" fillId="0" borderId="0" xfId="0" applyNumberFormat="1" applyFont="1"/>
    <xf numFmtId="0" fontId="16" fillId="0" borderId="7" xfId="0" applyFont="1" applyBorder="1" applyAlignment="1">
      <alignment horizontal="center" vertical="center"/>
    </xf>
    <xf numFmtId="167" fontId="16" fillId="0" borderId="7" xfId="0" applyNumberFormat="1" applyFont="1" applyBorder="1" applyAlignment="1">
      <alignment horizontal="center" vertical="center"/>
    </xf>
    <xf numFmtId="165" fontId="16" fillId="0" borderId="7" xfId="1" applyNumberFormat="1" applyFont="1" applyBorder="1" applyAlignment="1">
      <alignment horizontal="center" vertical="center"/>
    </xf>
    <xf numFmtId="166" fontId="15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" fontId="2" fillId="0" borderId="0" xfId="0" applyNumberFormat="1" applyFont="1"/>
    <xf numFmtId="0" fontId="2" fillId="0" borderId="0" xfId="0" applyFont="1"/>
    <xf numFmtId="165" fontId="2" fillId="0" borderId="0" xfId="1" applyNumberFormat="1" applyFont="1"/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17" fillId="0" borderId="1" xfId="0" applyFont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/>
    </xf>
    <xf numFmtId="1" fontId="8" fillId="0" borderId="0" xfId="0" applyNumberFormat="1" applyFont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left" vertical="center"/>
    </xf>
    <xf numFmtId="49" fontId="8" fillId="0" borderId="8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165" fontId="17" fillId="0" borderId="1" xfId="1" applyNumberFormat="1" applyFont="1" applyFill="1" applyBorder="1" applyAlignment="1">
      <alignment horizontal="center"/>
    </xf>
    <xf numFmtId="165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Border="1" applyAlignment="1">
      <alignment horizontal="left" vertical="center"/>
    </xf>
    <xf numFmtId="0" fontId="18" fillId="0" borderId="1" xfId="0" applyFont="1" applyBorder="1"/>
    <xf numFmtId="1" fontId="8" fillId="0" borderId="1" xfId="0" applyNumberFormat="1" applyFont="1" applyBorder="1" applyAlignment="1">
      <alignment horizontal="left" vertical="center"/>
    </xf>
    <xf numFmtId="165" fontId="17" fillId="0" borderId="9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0" fillId="0" borderId="0" xfId="0" applyNumberFormat="1"/>
  </cellXfs>
  <cellStyles count="2">
    <cellStyle name="Comma" xfId="1" builtinId="3"/>
    <cellStyle name="Normal" xfId="0" builtinId="0"/>
  </cellStyles>
  <dxfs count="6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ACCTS/SUSANTA%20SAHA/All%20Document%2018-19/DECEMBER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LL STAFF"/>
      <sheetName val="SBI TO SBI "/>
      <sheetName val="SBI TO OTHERS"/>
      <sheetName val="MILL-2"/>
      <sheetName val="VOW"/>
      <sheetName val="BIO"/>
      <sheetName val="1st vow"/>
      <sheetName val="2nd vow"/>
    </sheetNames>
    <sheetDataSet>
      <sheetData sheetId="0">
        <row r="5">
          <cell r="G5" t="str">
            <v>AJAY KUMAR THAKUR</v>
          </cell>
          <cell r="H5">
            <v>29.5</v>
          </cell>
          <cell r="I5">
            <v>13999</v>
          </cell>
          <cell r="J5">
            <v>13322</v>
          </cell>
          <cell r="K5">
            <v>0</v>
          </cell>
          <cell r="L5">
            <v>0</v>
          </cell>
          <cell r="M5">
            <v>13322</v>
          </cell>
          <cell r="N5">
            <v>1166.5833333333333</v>
          </cell>
          <cell r="O5">
            <v>1166.5833333333333</v>
          </cell>
          <cell r="P5">
            <v>2333.1666666666665</v>
          </cell>
          <cell r="Q5">
            <v>2220</v>
          </cell>
          <cell r="R5">
            <v>1166.5833333333333</v>
          </cell>
          <cell r="S5">
            <v>1110</v>
          </cell>
          <cell r="T5">
            <v>1332</v>
          </cell>
          <cell r="U5">
            <v>100</v>
          </cell>
          <cell r="V5">
            <v>110</v>
          </cell>
          <cell r="X5">
            <v>301</v>
          </cell>
          <cell r="Y5">
            <v>560</v>
          </cell>
          <cell r="Z5">
            <v>12631</v>
          </cell>
          <cell r="AA5">
            <v>2220</v>
          </cell>
          <cell r="AB5">
            <v>1836</v>
          </cell>
          <cell r="AC5">
            <v>16687</v>
          </cell>
        </row>
        <row r="6">
          <cell r="G6" t="str">
            <v>AJAZ HAIDER</v>
          </cell>
          <cell r="H6">
            <v>31</v>
          </cell>
          <cell r="I6">
            <v>6509</v>
          </cell>
          <cell r="J6">
            <v>6509</v>
          </cell>
          <cell r="K6">
            <v>9762</v>
          </cell>
          <cell r="L6">
            <v>9762</v>
          </cell>
          <cell r="M6">
            <v>16271</v>
          </cell>
          <cell r="N6">
            <v>1355</v>
          </cell>
          <cell r="O6">
            <v>1355</v>
          </cell>
          <cell r="P6">
            <v>2710</v>
          </cell>
          <cell r="Q6">
            <v>2710</v>
          </cell>
          <cell r="S6">
            <v>0</v>
          </cell>
          <cell r="T6">
            <v>0</v>
          </cell>
          <cell r="U6">
            <v>122</v>
          </cell>
          <cell r="V6">
            <v>130</v>
          </cell>
          <cell r="Y6">
            <v>420</v>
          </cell>
          <cell r="Z6">
            <v>15599</v>
          </cell>
          <cell r="AA6">
            <v>2710</v>
          </cell>
          <cell r="AB6">
            <v>5508</v>
          </cell>
          <cell r="AC6">
            <v>23817</v>
          </cell>
        </row>
        <row r="7">
          <cell r="G7" t="str">
            <v>AMARNATH GUPTA</v>
          </cell>
          <cell r="H7">
            <v>31</v>
          </cell>
          <cell r="I7">
            <v>11453</v>
          </cell>
          <cell r="J7">
            <v>11453</v>
          </cell>
          <cell r="K7">
            <v>0</v>
          </cell>
          <cell r="L7">
            <v>0</v>
          </cell>
          <cell r="M7">
            <v>11453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86</v>
          </cell>
          <cell r="V7">
            <v>110</v>
          </cell>
          <cell r="Z7">
            <v>11257</v>
          </cell>
          <cell r="AA7">
            <v>0</v>
          </cell>
          <cell r="AC7">
            <v>11257</v>
          </cell>
        </row>
        <row r="8">
          <cell r="G8" t="str">
            <v>ANIL KUMAR PATHAK</v>
          </cell>
          <cell r="H8">
            <v>31</v>
          </cell>
          <cell r="I8">
            <v>3762</v>
          </cell>
          <cell r="J8">
            <v>3762</v>
          </cell>
          <cell r="K8">
            <v>5642</v>
          </cell>
          <cell r="L8">
            <v>5642</v>
          </cell>
          <cell r="M8">
            <v>9404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71</v>
          </cell>
          <cell r="Z8">
            <v>9333</v>
          </cell>
          <cell r="AA8">
            <v>0</v>
          </cell>
          <cell r="AC8">
            <v>9333</v>
          </cell>
        </row>
        <row r="9">
          <cell r="G9" t="str">
            <v>ANIL SHAW</v>
          </cell>
          <cell r="H9">
            <v>31</v>
          </cell>
          <cell r="I9">
            <v>4285</v>
          </cell>
          <cell r="J9">
            <v>4285</v>
          </cell>
          <cell r="K9">
            <v>4285</v>
          </cell>
          <cell r="L9">
            <v>4285</v>
          </cell>
          <cell r="M9">
            <v>8570</v>
          </cell>
          <cell r="N9">
            <v>714</v>
          </cell>
          <cell r="O9">
            <v>714</v>
          </cell>
          <cell r="P9">
            <v>1428</v>
          </cell>
          <cell r="Q9">
            <v>1428</v>
          </cell>
          <cell r="R9">
            <v>0</v>
          </cell>
          <cell r="S9">
            <v>0</v>
          </cell>
          <cell r="T9">
            <v>429</v>
          </cell>
          <cell r="U9">
            <v>64</v>
          </cell>
          <cell r="Y9">
            <v>280</v>
          </cell>
          <cell r="Z9">
            <v>7797</v>
          </cell>
          <cell r="AA9">
            <v>1428</v>
          </cell>
          <cell r="AB9">
            <v>805</v>
          </cell>
          <cell r="AC9">
            <v>10030</v>
          </cell>
        </row>
        <row r="10">
          <cell r="G10" t="str">
            <v>APURBA NANDI</v>
          </cell>
          <cell r="H10">
            <v>31</v>
          </cell>
          <cell r="I10">
            <v>9776</v>
          </cell>
          <cell r="J10">
            <v>9776</v>
          </cell>
          <cell r="K10">
            <v>0</v>
          </cell>
          <cell r="L10">
            <v>0</v>
          </cell>
          <cell r="M10">
            <v>9776</v>
          </cell>
          <cell r="N10">
            <v>814.66666666666663</v>
          </cell>
          <cell r="O10">
            <v>814.66666666666663</v>
          </cell>
          <cell r="P10">
            <v>1629.3333333333333</v>
          </cell>
          <cell r="Q10">
            <v>1629</v>
          </cell>
          <cell r="R10">
            <v>814.66666666666663</v>
          </cell>
          <cell r="S10">
            <v>815</v>
          </cell>
          <cell r="T10">
            <v>978</v>
          </cell>
          <cell r="U10">
            <v>73</v>
          </cell>
          <cell r="Z10">
            <v>9540</v>
          </cell>
          <cell r="AA10">
            <v>1629</v>
          </cell>
          <cell r="AC10">
            <v>11169</v>
          </cell>
        </row>
        <row r="11">
          <cell r="G11" t="str">
            <v>ARPAN BAIDYA</v>
          </cell>
          <cell r="H11">
            <v>29</v>
          </cell>
          <cell r="I11">
            <v>7440</v>
          </cell>
          <cell r="J11">
            <v>6960</v>
          </cell>
          <cell r="K11">
            <v>0</v>
          </cell>
          <cell r="L11">
            <v>0</v>
          </cell>
          <cell r="M11">
            <v>6960</v>
          </cell>
          <cell r="N11">
            <v>620</v>
          </cell>
          <cell r="O11">
            <v>620</v>
          </cell>
          <cell r="P11">
            <v>1240</v>
          </cell>
          <cell r="Q11">
            <v>1160</v>
          </cell>
          <cell r="R11">
            <v>620</v>
          </cell>
          <cell r="S11">
            <v>580</v>
          </cell>
          <cell r="T11">
            <v>696</v>
          </cell>
          <cell r="U11">
            <v>52</v>
          </cell>
          <cell r="Y11">
            <v>140</v>
          </cell>
          <cell r="Z11">
            <v>6652</v>
          </cell>
          <cell r="AA11">
            <v>1160</v>
          </cell>
          <cell r="AB11">
            <v>1200</v>
          </cell>
          <cell r="AC11">
            <v>9012</v>
          </cell>
        </row>
        <row r="12">
          <cell r="G12" t="str">
            <v>ARUN KUMAR SHAW</v>
          </cell>
          <cell r="H12">
            <v>30.5</v>
          </cell>
          <cell r="I12">
            <v>5956</v>
          </cell>
          <cell r="J12">
            <v>5860</v>
          </cell>
          <cell r="K12">
            <v>0</v>
          </cell>
          <cell r="L12">
            <v>0</v>
          </cell>
          <cell r="M12">
            <v>5860</v>
          </cell>
          <cell r="N12">
            <v>496.33333333333331</v>
          </cell>
          <cell r="O12">
            <v>496.33333333333331</v>
          </cell>
          <cell r="P12">
            <v>992.66666666666663</v>
          </cell>
          <cell r="Q12">
            <v>977</v>
          </cell>
          <cell r="R12">
            <v>496.33333333333331</v>
          </cell>
          <cell r="S12">
            <v>488</v>
          </cell>
          <cell r="T12">
            <v>0</v>
          </cell>
          <cell r="U12">
            <v>44</v>
          </cell>
          <cell r="Y12">
            <v>840</v>
          </cell>
          <cell r="Z12">
            <v>5464</v>
          </cell>
          <cell r="AA12">
            <v>977</v>
          </cell>
          <cell r="AC12">
            <v>6441</v>
          </cell>
        </row>
        <row r="13">
          <cell r="G13" t="str">
            <v>ARUP BANERJEE</v>
          </cell>
          <cell r="H13">
            <v>31</v>
          </cell>
          <cell r="I13">
            <v>7614</v>
          </cell>
          <cell r="J13">
            <v>7614</v>
          </cell>
          <cell r="K13">
            <v>11420</v>
          </cell>
          <cell r="L13">
            <v>11420</v>
          </cell>
          <cell r="M13">
            <v>19034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761</v>
          </cell>
          <cell r="U13">
            <v>143</v>
          </cell>
          <cell r="V13">
            <v>130</v>
          </cell>
          <cell r="Y13">
            <v>140</v>
          </cell>
          <cell r="Z13">
            <v>17860</v>
          </cell>
          <cell r="AA13">
            <v>0</v>
          </cell>
          <cell r="AB13">
            <v>384</v>
          </cell>
          <cell r="AC13">
            <v>18244</v>
          </cell>
        </row>
        <row r="14">
          <cell r="G14" t="str">
            <v>ASHIS SARKAR</v>
          </cell>
          <cell r="H14">
            <v>30</v>
          </cell>
          <cell r="I14">
            <v>10515</v>
          </cell>
          <cell r="J14">
            <v>10176</v>
          </cell>
          <cell r="K14">
            <v>0</v>
          </cell>
          <cell r="L14">
            <v>0</v>
          </cell>
          <cell r="M14">
            <v>10176</v>
          </cell>
          <cell r="N14">
            <v>876.25</v>
          </cell>
          <cell r="O14">
            <v>876.25</v>
          </cell>
          <cell r="P14">
            <v>1752.5</v>
          </cell>
          <cell r="Q14">
            <v>1696</v>
          </cell>
          <cell r="R14">
            <v>876.25</v>
          </cell>
          <cell r="S14">
            <v>848</v>
          </cell>
          <cell r="T14">
            <v>1018</v>
          </cell>
          <cell r="U14">
            <v>76</v>
          </cell>
          <cell r="V14">
            <v>110</v>
          </cell>
          <cell r="Z14">
            <v>9820</v>
          </cell>
          <cell r="AA14">
            <v>1696</v>
          </cell>
          <cell r="AC14">
            <v>11516</v>
          </cell>
        </row>
        <row r="15">
          <cell r="G15" t="str">
            <v>ASHOK BANERJEE</v>
          </cell>
          <cell r="H15">
            <v>27</v>
          </cell>
          <cell r="I15">
            <v>12500</v>
          </cell>
          <cell r="J15">
            <v>10887</v>
          </cell>
          <cell r="K15">
            <v>12500</v>
          </cell>
          <cell r="L15">
            <v>10887</v>
          </cell>
          <cell r="M15">
            <v>21774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130</v>
          </cell>
          <cell r="Y15">
            <v>140</v>
          </cell>
          <cell r="Z15">
            <v>21504</v>
          </cell>
          <cell r="AA15">
            <v>0</v>
          </cell>
          <cell r="AC15">
            <v>21504</v>
          </cell>
        </row>
        <row r="16">
          <cell r="G16" t="str">
            <v>ASHOK KR CHOWDHURY</v>
          </cell>
          <cell r="H16">
            <v>29</v>
          </cell>
          <cell r="I16">
            <v>6260</v>
          </cell>
          <cell r="J16">
            <v>5856</v>
          </cell>
          <cell r="K16">
            <v>0</v>
          </cell>
          <cell r="L16">
            <v>0</v>
          </cell>
          <cell r="M16">
            <v>5856</v>
          </cell>
          <cell r="N16">
            <v>521.66666666666663</v>
          </cell>
          <cell r="O16">
            <v>521.66666666666663</v>
          </cell>
          <cell r="P16">
            <v>1043.3333333333333</v>
          </cell>
          <cell r="Q16">
            <v>976</v>
          </cell>
          <cell r="R16">
            <v>521.66666666666663</v>
          </cell>
          <cell r="S16">
            <v>488</v>
          </cell>
          <cell r="T16">
            <v>586</v>
          </cell>
          <cell r="U16">
            <v>44</v>
          </cell>
          <cell r="X16">
            <v>301</v>
          </cell>
          <cell r="Z16">
            <v>6015</v>
          </cell>
          <cell r="AA16">
            <v>976</v>
          </cell>
          <cell r="AB16">
            <v>1518</v>
          </cell>
          <cell r="AC16">
            <v>8509</v>
          </cell>
        </row>
        <row r="17">
          <cell r="G17" t="str">
            <v>ASHOK KUMAR PANDEY</v>
          </cell>
          <cell r="H17">
            <v>31</v>
          </cell>
          <cell r="I17">
            <v>20570</v>
          </cell>
          <cell r="J17">
            <v>20570</v>
          </cell>
          <cell r="K17">
            <v>0</v>
          </cell>
          <cell r="L17">
            <v>0</v>
          </cell>
          <cell r="M17">
            <v>20570</v>
          </cell>
          <cell r="N17">
            <v>1714.1666666666667</v>
          </cell>
          <cell r="O17">
            <v>1714.1666666666667</v>
          </cell>
          <cell r="P17">
            <v>3428.3333333333335</v>
          </cell>
          <cell r="Q17">
            <v>3428</v>
          </cell>
          <cell r="R17">
            <v>1714.1666666666667</v>
          </cell>
          <cell r="S17">
            <v>1714</v>
          </cell>
          <cell r="T17">
            <v>2057</v>
          </cell>
          <cell r="U17">
            <v>154</v>
          </cell>
          <cell r="V17">
            <v>130</v>
          </cell>
          <cell r="Y17">
            <v>420</v>
          </cell>
          <cell r="Z17">
            <v>19523</v>
          </cell>
          <cell r="AA17">
            <v>3428</v>
          </cell>
          <cell r="AB17">
            <v>2487</v>
          </cell>
          <cell r="AC17">
            <v>25438</v>
          </cell>
        </row>
        <row r="18">
          <cell r="G18" t="str">
            <v>AYAN BHATTACHARJEE</v>
          </cell>
          <cell r="H18">
            <v>31</v>
          </cell>
          <cell r="I18">
            <v>9335</v>
          </cell>
          <cell r="J18">
            <v>9335</v>
          </cell>
          <cell r="K18">
            <v>0</v>
          </cell>
          <cell r="L18">
            <v>0</v>
          </cell>
          <cell r="M18">
            <v>9335</v>
          </cell>
          <cell r="N18">
            <v>777.91666666666663</v>
          </cell>
          <cell r="O18">
            <v>777.91666666666663</v>
          </cell>
          <cell r="P18">
            <v>1555.8333333333333</v>
          </cell>
          <cell r="Q18">
            <v>1556</v>
          </cell>
          <cell r="R18">
            <v>777.91666666666663</v>
          </cell>
          <cell r="S18">
            <v>778</v>
          </cell>
          <cell r="T18">
            <v>934</v>
          </cell>
          <cell r="U18">
            <v>70</v>
          </cell>
          <cell r="W18">
            <v>200</v>
          </cell>
          <cell r="Z18">
            <v>9309</v>
          </cell>
          <cell r="AA18">
            <v>1556</v>
          </cell>
          <cell r="AC18">
            <v>10865</v>
          </cell>
        </row>
        <row r="19">
          <cell r="G19" t="str">
            <v>BARUN DHALI</v>
          </cell>
          <cell r="H19">
            <v>30</v>
          </cell>
          <cell r="I19">
            <v>8096</v>
          </cell>
          <cell r="J19">
            <v>7835</v>
          </cell>
          <cell r="K19">
            <v>0</v>
          </cell>
          <cell r="L19">
            <v>0</v>
          </cell>
          <cell r="M19">
            <v>7835</v>
          </cell>
          <cell r="N19">
            <v>674.66666666666663</v>
          </cell>
          <cell r="O19">
            <v>674.66666666666663</v>
          </cell>
          <cell r="P19">
            <v>1349.3333333333333</v>
          </cell>
          <cell r="Q19">
            <v>1306</v>
          </cell>
          <cell r="R19">
            <v>674.66666666666663</v>
          </cell>
          <cell r="S19">
            <v>653</v>
          </cell>
          <cell r="T19">
            <v>784</v>
          </cell>
          <cell r="U19">
            <v>59</v>
          </cell>
          <cell r="Y19">
            <v>140</v>
          </cell>
          <cell r="Z19">
            <v>7505</v>
          </cell>
          <cell r="AA19">
            <v>1306</v>
          </cell>
          <cell r="AB19">
            <v>693</v>
          </cell>
          <cell r="AC19">
            <v>9504</v>
          </cell>
        </row>
        <row r="20">
          <cell r="G20" t="str">
            <v>BABULA MOHARANA</v>
          </cell>
          <cell r="H20">
            <v>31</v>
          </cell>
          <cell r="I20">
            <v>9876</v>
          </cell>
          <cell r="J20">
            <v>9876</v>
          </cell>
          <cell r="K20">
            <v>14815</v>
          </cell>
          <cell r="L20">
            <v>14815</v>
          </cell>
          <cell r="M20">
            <v>24691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130</v>
          </cell>
          <cell r="Y20">
            <v>5140</v>
          </cell>
          <cell r="Z20">
            <v>19421</v>
          </cell>
          <cell r="AA20">
            <v>0</v>
          </cell>
          <cell r="AC20">
            <v>19421</v>
          </cell>
        </row>
        <row r="21">
          <cell r="G21" t="str">
            <v>BHIM SINGH</v>
          </cell>
          <cell r="H21">
            <v>31</v>
          </cell>
          <cell r="I21">
            <v>8068</v>
          </cell>
          <cell r="J21">
            <v>8068</v>
          </cell>
          <cell r="K21">
            <v>8068</v>
          </cell>
          <cell r="L21">
            <v>8068</v>
          </cell>
          <cell r="M21">
            <v>16136</v>
          </cell>
          <cell r="N21">
            <v>1344</v>
          </cell>
          <cell r="O21">
            <v>1344</v>
          </cell>
          <cell r="P21">
            <v>2688</v>
          </cell>
          <cell r="Q21">
            <v>2688</v>
          </cell>
          <cell r="R21">
            <v>0</v>
          </cell>
          <cell r="S21">
            <v>0</v>
          </cell>
          <cell r="T21">
            <v>807</v>
          </cell>
          <cell r="U21">
            <v>121</v>
          </cell>
          <cell r="V21">
            <v>130</v>
          </cell>
          <cell r="Y21">
            <v>280</v>
          </cell>
          <cell r="Z21">
            <v>14798</v>
          </cell>
          <cell r="AA21">
            <v>2688</v>
          </cell>
          <cell r="AB21">
            <v>2660</v>
          </cell>
          <cell r="AC21">
            <v>20146</v>
          </cell>
        </row>
        <row r="22">
          <cell r="G22" t="str">
            <v>BIMLESH KUMAR SINGH</v>
          </cell>
          <cell r="H22">
            <v>31</v>
          </cell>
          <cell r="I22">
            <v>6984</v>
          </cell>
          <cell r="J22">
            <v>6984</v>
          </cell>
          <cell r="K22">
            <v>10475</v>
          </cell>
          <cell r="L22">
            <v>10475</v>
          </cell>
          <cell r="M22">
            <v>17459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698</v>
          </cell>
          <cell r="U22">
            <v>131</v>
          </cell>
          <cell r="V22">
            <v>130</v>
          </cell>
          <cell r="Y22">
            <v>140</v>
          </cell>
          <cell r="Z22">
            <v>16360</v>
          </cell>
          <cell r="AA22">
            <v>0</v>
          </cell>
          <cell r="AB22">
            <v>2534</v>
          </cell>
          <cell r="AC22">
            <v>18894</v>
          </cell>
        </row>
        <row r="23">
          <cell r="G23" t="str">
            <v>BINOD KUMAR SETH</v>
          </cell>
          <cell r="H23">
            <v>31</v>
          </cell>
          <cell r="I23">
            <v>15780</v>
          </cell>
          <cell r="J23">
            <v>15780</v>
          </cell>
          <cell r="K23">
            <v>0</v>
          </cell>
          <cell r="L23">
            <v>0</v>
          </cell>
          <cell r="M23">
            <v>15780</v>
          </cell>
          <cell r="N23">
            <v>1315</v>
          </cell>
          <cell r="O23">
            <v>1315</v>
          </cell>
          <cell r="P23">
            <v>2630</v>
          </cell>
          <cell r="Q23">
            <v>2630</v>
          </cell>
          <cell r="R23">
            <v>1315</v>
          </cell>
          <cell r="S23">
            <v>1315</v>
          </cell>
          <cell r="T23">
            <v>1578</v>
          </cell>
          <cell r="U23">
            <v>118</v>
          </cell>
          <cell r="V23">
            <v>130</v>
          </cell>
          <cell r="X23">
            <v>301</v>
          </cell>
          <cell r="Y23">
            <v>420</v>
          </cell>
          <cell r="Z23">
            <v>15150</v>
          </cell>
          <cell r="AA23">
            <v>2630</v>
          </cell>
          <cell r="AB23">
            <v>1672</v>
          </cell>
          <cell r="AC23">
            <v>19452</v>
          </cell>
        </row>
        <row r="24">
          <cell r="G24" t="str">
            <v>BINOD KUMAR SHAW</v>
          </cell>
          <cell r="H24">
            <v>30</v>
          </cell>
          <cell r="I24">
            <v>7309</v>
          </cell>
          <cell r="J24">
            <v>7073</v>
          </cell>
          <cell r="K24">
            <v>0</v>
          </cell>
          <cell r="L24">
            <v>0</v>
          </cell>
          <cell r="M24">
            <v>7073</v>
          </cell>
          <cell r="N24">
            <v>609.08333333333337</v>
          </cell>
          <cell r="O24">
            <v>609.08333333333337</v>
          </cell>
          <cell r="P24">
            <v>1218.1666666666667</v>
          </cell>
          <cell r="Q24">
            <v>1179</v>
          </cell>
          <cell r="R24">
            <v>609.08333333333337</v>
          </cell>
          <cell r="S24">
            <v>589</v>
          </cell>
          <cell r="T24">
            <v>707</v>
          </cell>
          <cell r="U24">
            <v>53</v>
          </cell>
          <cell r="Z24">
            <v>6902</v>
          </cell>
          <cell r="AA24">
            <v>1179</v>
          </cell>
          <cell r="AB24">
            <v>184</v>
          </cell>
          <cell r="AC24">
            <v>8265</v>
          </cell>
        </row>
        <row r="25">
          <cell r="G25" t="str">
            <v>BIREN KUMAR LAL</v>
          </cell>
          <cell r="H25">
            <v>29</v>
          </cell>
          <cell r="I25">
            <v>4990</v>
          </cell>
          <cell r="J25">
            <v>4668</v>
          </cell>
          <cell r="K25">
            <v>4990</v>
          </cell>
          <cell r="L25">
            <v>4668</v>
          </cell>
          <cell r="M25">
            <v>9336</v>
          </cell>
          <cell r="N25">
            <v>831</v>
          </cell>
          <cell r="O25">
            <v>832</v>
          </cell>
          <cell r="P25">
            <v>1663</v>
          </cell>
          <cell r="Q25">
            <v>1556</v>
          </cell>
          <cell r="R25">
            <v>0</v>
          </cell>
          <cell r="S25">
            <v>0</v>
          </cell>
          <cell r="T25">
            <v>467</v>
          </cell>
          <cell r="U25">
            <v>70</v>
          </cell>
          <cell r="Y25">
            <v>420</v>
          </cell>
          <cell r="Z25">
            <v>8379</v>
          </cell>
          <cell r="AA25">
            <v>1556</v>
          </cell>
          <cell r="AB25">
            <v>3234</v>
          </cell>
          <cell r="AC25">
            <v>13169</v>
          </cell>
        </row>
        <row r="26">
          <cell r="G26" t="str">
            <v>BISHWAJIT DHANI</v>
          </cell>
          <cell r="H26">
            <v>29</v>
          </cell>
          <cell r="I26">
            <v>13319</v>
          </cell>
          <cell r="J26">
            <v>12460</v>
          </cell>
          <cell r="K26">
            <v>0</v>
          </cell>
          <cell r="L26">
            <v>0</v>
          </cell>
          <cell r="M26">
            <v>12460</v>
          </cell>
          <cell r="N26">
            <v>1109.9166666666667</v>
          </cell>
          <cell r="O26">
            <v>1109.9166666666667</v>
          </cell>
          <cell r="P26">
            <v>2219.8333333333335</v>
          </cell>
          <cell r="Q26">
            <v>2077</v>
          </cell>
          <cell r="R26">
            <v>1109.9166666666667</v>
          </cell>
          <cell r="S26">
            <v>1038</v>
          </cell>
          <cell r="T26">
            <v>1246</v>
          </cell>
          <cell r="U26">
            <v>93</v>
          </cell>
          <cell r="V26">
            <v>110</v>
          </cell>
          <cell r="X26">
            <v>301</v>
          </cell>
          <cell r="Y26">
            <v>1280</v>
          </cell>
          <cell r="Z26">
            <v>11070</v>
          </cell>
          <cell r="AA26">
            <v>2077</v>
          </cell>
          <cell r="AB26">
            <v>1611</v>
          </cell>
          <cell r="AC26">
            <v>14758</v>
          </cell>
        </row>
        <row r="27">
          <cell r="G27" t="str">
            <v>BANTY LAL MALLICK</v>
          </cell>
          <cell r="H27">
            <v>31</v>
          </cell>
          <cell r="I27">
            <v>7000</v>
          </cell>
          <cell r="J27">
            <v>7000</v>
          </cell>
          <cell r="L27">
            <v>0</v>
          </cell>
          <cell r="M27">
            <v>7000</v>
          </cell>
          <cell r="P27">
            <v>0</v>
          </cell>
          <cell r="Q27">
            <v>0</v>
          </cell>
          <cell r="S27">
            <v>0</v>
          </cell>
          <cell r="T27">
            <v>0</v>
          </cell>
          <cell r="U27">
            <v>0</v>
          </cell>
          <cell r="Y27">
            <v>1420</v>
          </cell>
          <cell r="Z27">
            <v>5580</v>
          </cell>
          <cell r="AA27">
            <v>0</v>
          </cell>
          <cell r="AB27">
            <v>675</v>
          </cell>
          <cell r="AC27">
            <v>6255</v>
          </cell>
        </row>
        <row r="28">
          <cell r="G28" t="str">
            <v>CHANDAN KUMAR TIWARI</v>
          </cell>
          <cell r="H28">
            <v>31</v>
          </cell>
          <cell r="I28">
            <v>9095</v>
          </cell>
          <cell r="J28">
            <v>9095</v>
          </cell>
          <cell r="K28">
            <v>0</v>
          </cell>
          <cell r="L28">
            <v>0</v>
          </cell>
          <cell r="M28">
            <v>9095</v>
          </cell>
          <cell r="N28">
            <v>757.91666666666663</v>
          </cell>
          <cell r="O28">
            <v>757.91666666666663</v>
          </cell>
          <cell r="P28">
            <v>1515.8333333333333</v>
          </cell>
          <cell r="Q28">
            <v>1516</v>
          </cell>
          <cell r="R28">
            <v>757.91666666666663</v>
          </cell>
          <cell r="S28">
            <v>758</v>
          </cell>
          <cell r="T28">
            <v>910</v>
          </cell>
          <cell r="U28">
            <v>68</v>
          </cell>
          <cell r="Y28">
            <v>420</v>
          </cell>
          <cell r="Z28">
            <v>8455</v>
          </cell>
          <cell r="AA28">
            <v>1516</v>
          </cell>
          <cell r="AB28">
            <v>3303</v>
          </cell>
          <cell r="AC28">
            <v>13274</v>
          </cell>
        </row>
        <row r="29">
          <cell r="G29" t="str">
            <v>CHANDAN KUMAR CHOUHAN</v>
          </cell>
          <cell r="H29">
            <v>31</v>
          </cell>
          <cell r="I29">
            <v>6565</v>
          </cell>
          <cell r="J29">
            <v>6565</v>
          </cell>
          <cell r="K29">
            <v>0</v>
          </cell>
          <cell r="L29">
            <v>0</v>
          </cell>
          <cell r="M29">
            <v>6565</v>
          </cell>
          <cell r="N29">
            <v>547.08333333333337</v>
          </cell>
          <cell r="O29">
            <v>547.08333333333337</v>
          </cell>
          <cell r="P29">
            <v>1094.1666666666667</v>
          </cell>
          <cell r="Q29">
            <v>1094</v>
          </cell>
          <cell r="R29">
            <v>547.08333333333337</v>
          </cell>
          <cell r="S29">
            <v>547</v>
          </cell>
          <cell r="T29">
            <v>657</v>
          </cell>
          <cell r="U29">
            <v>49</v>
          </cell>
          <cell r="Y29">
            <v>280</v>
          </cell>
          <cell r="Z29">
            <v>6126</v>
          </cell>
          <cell r="AA29">
            <v>1094</v>
          </cell>
          <cell r="AB29">
            <v>2928</v>
          </cell>
          <cell r="AC29">
            <v>10148</v>
          </cell>
        </row>
        <row r="30">
          <cell r="G30" t="str">
            <v>DAYANAND MISHRA</v>
          </cell>
          <cell r="H30">
            <v>31</v>
          </cell>
          <cell r="I30">
            <v>4683</v>
          </cell>
          <cell r="J30">
            <v>4683</v>
          </cell>
          <cell r="K30">
            <v>7024</v>
          </cell>
          <cell r="L30">
            <v>7024</v>
          </cell>
          <cell r="M30">
            <v>11707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88</v>
          </cell>
          <cell r="V30">
            <v>110</v>
          </cell>
          <cell r="Z30">
            <v>11509</v>
          </cell>
          <cell r="AA30">
            <v>0</v>
          </cell>
          <cell r="AB30">
            <v>754</v>
          </cell>
          <cell r="AC30">
            <v>12263</v>
          </cell>
        </row>
        <row r="31">
          <cell r="G31" t="str">
            <v>DEEPAK RAUSHAN</v>
          </cell>
          <cell r="H31">
            <v>19</v>
          </cell>
          <cell r="I31">
            <v>8100</v>
          </cell>
          <cell r="J31">
            <v>4965</v>
          </cell>
          <cell r="K31">
            <v>0</v>
          </cell>
          <cell r="L31">
            <v>0</v>
          </cell>
          <cell r="M31">
            <v>4965</v>
          </cell>
          <cell r="N31">
            <v>675</v>
          </cell>
          <cell r="O31">
            <v>675</v>
          </cell>
          <cell r="P31">
            <v>1350</v>
          </cell>
          <cell r="Q31">
            <v>827</v>
          </cell>
          <cell r="R31">
            <v>675</v>
          </cell>
          <cell r="S31">
            <v>414</v>
          </cell>
          <cell r="T31">
            <v>497</v>
          </cell>
          <cell r="U31">
            <v>37</v>
          </cell>
          <cell r="Z31">
            <v>4845</v>
          </cell>
          <cell r="AA31">
            <v>827</v>
          </cell>
          <cell r="AB31">
            <v>981</v>
          </cell>
          <cell r="AC31">
            <v>6653</v>
          </cell>
        </row>
        <row r="32">
          <cell r="G32" t="str">
            <v>DEW CHAND MAHATO</v>
          </cell>
          <cell r="H32">
            <v>29</v>
          </cell>
          <cell r="I32">
            <v>10505</v>
          </cell>
          <cell r="J32">
            <v>9827</v>
          </cell>
          <cell r="K32">
            <v>0</v>
          </cell>
          <cell r="L32">
            <v>0</v>
          </cell>
          <cell r="M32">
            <v>9827</v>
          </cell>
          <cell r="N32">
            <v>875.41666666666663</v>
          </cell>
          <cell r="O32">
            <v>875.41666666666663</v>
          </cell>
          <cell r="P32">
            <v>1750.8333333333333</v>
          </cell>
          <cell r="Q32">
            <v>1638</v>
          </cell>
          <cell r="R32">
            <v>875.41666666666663</v>
          </cell>
          <cell r="S32">
            <v>819</v>
          </cell>
          <cell r="T32">
            <v>983</v>
          </cell>
          <cell r="U32">
            <v>74</v>
          </cell>
          <cell r="Y32">
            <v>1390</v>
          </cell>
          <cell r="Z32">
            <v>8199</v>
          </cell>
          <cell r="AA32">
            <v>1638</v>
          </cell>
          <cell r="AB32">
            <v>2544</v>
          </cell>
          <cell r="AC32">
            <v>12381</v>
          </cell>
        </row>
        <row r="33">
          <cell r="G33" t="str">
            <v>DHIRAN KUMAR LAL</v>
          </cell>
          <cell r="H33">
            <v>31</v>
          </cell>
          <cell r="I33">
            <v>8328</v>
          </cell>
          <cell r="J33">
            <v>8328</v>
          </cell>
          <cell r="K33">
            <v>8328</v>
          </cell>
          <cell r="L33">
            <v>8328</v>
          </cell>
          <cell r="M33">
            <v>16656</v>
          </cell>
          <cell r="N33">
            <v>1388</v>
          </cell>
          <cell r="O33">
            <v>1388</v>
          </cell>
          <cell r="P33">
            <v>2776</v>
          </cell>
          <cell r="Q33">
            <v>2776</v>
          </cell>
          <cell r="R33">
            <v>0</v>
          </cell>
          <cell r="S33">
            <v>0</v>
          </cell>
          <cell r="T33">
            <v>833</v>
          </cell>
          <cell r="U33">
            <v>125</v>
          </cell>
          <cell r="V33">
            <v>130</v>
          </cell>
          <cell r="X33">
            <v>301</v>
          </cell>
          <cell r="Y33">
            <v>700</v>
          </cell>
          <cell r="Z33">
            <v>15169</v>
          </cell>
          <cell r="AA33">
            <v>2776</v>
          </cell>
          <cell r="AB33">
            <v>2508</v>
          </cell>
          <cell r="AC33">
            <v>20453</v>
          </cell>
        </row>
        <row r="34">
          <cell r="G34" t="str">
            <v>DIBYENDU PRAMANIK</v>
          </cell>
          <cell r="H34">
            <v>29</v>
          </cell>
          <cell r="I34">
            <v>4422</v>
          </cell>
          <cell r="J34">
            <v>4137</v>
          </cell>
          <cell r="K34">
            <v>4422</v>
          </cell>
          <cell r="L34">
            <v>4137</v>
          </cell>
          <cell r="M34">
            <v>8274</v>
          </cell>
          <cell r="N34">
            <v>737</v>
          </cell>
          <cell r="O34">
            <v>737</v>
          </cell>
          <cell r="P34">
            <v>1474</v>
          </cell>
          <cell r="Q34">
            <v>1379</v>
          </cell>
          <cell r="R34">
            <v>0</v>
          </cell>
          <cell r="S34">
            <v>0</v>
          </cell>
          <cell r="T34">
            <v>414</v>
          </cell>
          <cell r="U34">
            <v>62</v>
          </cell>
          <cell r="Y34">
            <v>140</v>
          </cell>
          <cell r="Z34">
            <v>7658</v>
          </cell>
          <cell r="AA34">
            <v>1379</v>
          </cell>
          <cell r="AB34">
            <v>333</v>
          </cell>
          <cell r="AC34">
            <v>9370</v>
          </cell>
        </row>
        <row r="35">
          <cell r="G35" t="str">
            <v>DIPAK NARAYAN SINGH</v>
          </cell>
          <cell r="H35">
            <v>31</v>
          </cell>
          <cell r="I35">
            <v>22600</v>
          </cell>
          <cell r="J35">
            <v>22600</v>
          </cell>
          <cell r="K35">
            <v>22600</v>
          </cell>
          <cell r="L35">
            <v>22600</v>
          </cell>
          <cell r="M35">
            <v>45200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V35">
            <v>200</v>
          </cell>
          <cell r="Y35">
            <v>140</v>
          </cell>
          <cell r="Z35">
            <v>44860</v>
          </cell>
          <cell r="AA35">
            <v>0</v>
          </cell>
          <cell r="AC35">
            <v>44860</v>
          </cell>
        </row>
        <row r="36">
          <cell r="G36" t="str">
            <v>DILIP KUMAR DAS</v>
          </cell>
          <cell r="H36">
            <v>31</v>
          </cell>
          <cell r="I36">
            <v>8466</v>
          </cell>
          <cell r="J36">
            <v>8466</v>
          </cell>
          <cell r="K36">
            <v>0</v>
          </cell>
          <cell r="L36">
            <v>0</v>
          </cell>
          <cell r="M36">
            <v>8466</v>
          </cell>
          <cell r="N36">
            <v>705.5</v>
          </cell>
          <cell r="O36">
            <v>705.5</v>
          </cell>
          <cell r="P36">
            <v>1411</v>
          </cell>
          <cell r="Q36">
            <v>1411</v>
          </cell>
          <cell r="R36">
            <v>705.5</v>
          </cell>
          <cell r="S36">
            <v>706</v>
          </cell>
          <cell r="T36">
            <v>847</v>
          </cell>
          <cell r="U36">
            <v>63</v>
          </cell>
          <cell r="Z36">
            <v>8262</v>
          </cell>
          <cell r="AA36">
            <v>1411</v>
          </cell>
          <cell r="AB36">
            <v>1026</v>
          </cell>
          <cell r="AC36">
            <v>10699</v>
          </cell>
        </row>
        <row r="37">
          <cell r="G37" t="str">
            <v>DINESH KUMAR</v>
          </cell>
          <cell r="H37">
            <v>31</v>
          </cell>
          <cell r="I37">
            <v>7440</v>
          </cell>
          <cell r="J37">
            <v>7440</v>
          </cell>
          <cell r="K37">
            <v>0</v>
          </cell>
          <cell r="L37">
            <v>0</v>
          </cell>
          <cell r="M37">
            <v>7440</v>
          </cell>
          <cell r="N37">
            <v>620</v>
          </cell>
          <cell r="O37">
            <v>620</v>
          </cell>
          <cell r="P37">
            <v>1240</v>
          </cell>
          <cell r="Q37">
            <v>1240</v>
          </cell>
          <cell r="R37">
            <v>620</v>
          </cell>
          <cell r="S37">
            <v>620</v>
          </cell>
          <cell r="T37">
            <v>744</v>
          </cell>
          <cell r="U37">
            <v>56</v>
          </cell>
          <cell r="Y37">
            <v>140</v>
          </cell>
          <cell r="Z37">
            <v>7120</v>
          </cell>
          <cell r="AA37">
            <v>1240</v>
          </cell>
          <cell r="AC37">
            <v>8360</v>
          </cell>
        </row>
        <row r="38">
          <cell r="G38" t="str">
            <v>DINESH PANDEY</v>
          </cell>
          <cell r="H38">
            <v>31</v>
          </cell>
          <cell r="I38">
            <v>21667</v>
          </cell>
          <cell r="J38">
            <v>21667</v>
          </cell>
          <cell r="K38">
            <v>21667</v>
          </cell>
          <cell r="L38">
            <v>21667</v>
          </cell>
          <cell r="M38">
            <v>43334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200</v>
          </cell>
          <cell r="W38">
            <v>200</v>
          </cell>
          <cell r="Y38">
            <v>140</v>
          </cell>
          <cell r="Z38">
            <v>43194</v>
          </cell>
          <cell r="AA38">
            <v>0</v>
          </cell>
          <cell r="AC38">
            <v>43194</v>
          </cell>
        </row>
        <row r="39">
          <cell r="G39" t="str">
            <v>GANESH KUMAR JHUSIA</v>
          </cell>
          <cell r="H39">
            <v>30</v>
          </cell>
          <cell r="I39">
            <v>3361</v>
          </cell>
          <cell r="J39">
            <v>3253</v>
          </cell>
          <cell r="K39">
            <v>3361</v>
          </cell>
          <cell r="L39">
            <v>3253</v>
          </cell>
          <cell r="M39">
            <v>6506</v>
          </cell>
          <cell r="N39">
            <v>560</v>
          </cell>
          <cell r="O39">
            <v>560</v>
          </cell>
          <cell r="P39">
            <v>1120</v>
          </cell>
          <cell r="Q39">
            <v>1084</v>
          </cell>
          <cell r="R39">
            <v>0</v>
          </cell>
          <cell r="S39">
            <v>0</v>
          </cell>
          <cell r="T39">
            <v>325</v>
          </cell>
          <cell r="U39">
            <v>49</v>
          </cell>
          <cell r="Z39">
            <v>6132</v>
          </cell>
          <cell r="AA39">
            <v>1084</v>
          </cell>
          <cell r="AC39">
            <v>7216</v>
          </cell>
        </row>
        <row r="40">
          <cell r="G40" t="str">
            <v>GOBINDO ROY</v>
          </cell>
          <cell r="H40">
            <v>28</v>
          </cell>
          <cell r="I40">
            <v>12488</v>
          </cell>
          <cell r="J40">
            <v>11279</v>
          </cell>
          <cell r="K40">
            <v>0</v>
          </cell>
          <cell r="L40">
            <v>0</v>
          </cell>
          <cell r="M40">
            <v>11279</v>
          </cell>
          <cell r="N40">
            <v>1040.6666666666667</v>
          </cell>
          <cell r="O40">
            <v>1040.6666666666667</v>
          </cell>
          <cell r="P40">
            <v>2081.3333333333335</v>
          </cell>
          <cell r="Q40">
            <v>1880</v>
          </cell>
          <cell r="R40">
            <v>1040.6666666666667</v>
          </cell>
          <cell r="S40">
            <v>940</v>
          </cell>
          <cell r="T40">
            <v>1128</v>
          </cell>
          <cell r="U40">
            <v>85</v>
          </cell>
          <cell r="V40">
            <v>110</v>
          </cell>
          <cell r="Z40">
            <v>10896</v>
          </cell>
          <cell r="AA40">
            <v>1880</v>
          </cell>
          <cell r="AC40">
            <v>12776</v>
          </cell>
        </row>
        <row r="41">
          <cell r="G41" t="str">
            <v>GOTETI NAGENDRA SURYANARAYANA</v>
          </cell>
          <cell r="H41">
            <v>24</v>
          </cell>
          <cell r="I41">
            <v>13831</v>
          </cell>
          <cell r="J41">
            <v>10708</v>
          </cell>
          <cell r="K41">
            <v>13831</v>
          </cell>
          <cell r="L41">
            <v>10708</v>
          </cell>
          <cell r="M41">
            <v>21416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  <cell r="V41">
            <v>130</v>
          </cell>
          <cell r="Y41">
            <v>280</v>
          </cell>
          <cell r="Z41">
            <v>21006</v>
          </cell>
          <cell r="AA41">
            <v>0</v>
          </cell>
          <cell r="AC41">
            <v>21006</v>
          </cell>
        </row>
        <row r="42">
          <cell r="G42" t="str">
            <v>HIRAMOHON MONDAL</v>
          </cell>
          <cell r="H42">
            <v>27</v>
          </cell>
          <cell r="I42">
            <v>7440</v>
          </cell>
          <cell r="J42">
            <v>6480</v>
          </cell>
          <cell r="K42">
            <v>0</v>
          </cell>
          <cell r="L42">
            <v>0</v>
          </cell>
          <cell r="M42">
            <v>6480</v>
          </cell>
          <cell r="N42">
            <v>620</v>
          </cell>
          <cell r="O42">
            <v>620</v>
          </cell>
          <cell r="P42">
            <v>1240</v>
          </cell>
          <cell r="Q42">
            <v>1080</v>
          </cell>
          <cell r="R42">
            <v>620</v>
          </cell>
          <cell r="S42">
            <v>540</v>
          </cell>
          <cell r="T42">
            <v>648</v>
          </cell>
          <cell r="U42">
            <v>49</v>
          </cell>
          <cell r="Y42">
            <v>140</v>
          </cell>
          <cell r="Z42">
            <v>6183</v>
          </cell>
          <cell r="AA42">
            <v>1080</v>
          </cell>
          <cell r="AC42">
            <v>7263</v>
          </cell>
        </row>
        <row r="43">
          <cell r="G43" t="str">
            <v>JAGADISH MONDAL</v>
          </cell>
          <cell r="H43">
            <v>30</v>
          </cell>
          <cell r="I43">
            <v>4789</v>
          </cell>
          <cell r="J43">
            <v>4635</v>
          </cell>
          <cell r="K43">
            <v>7184</v>
          </cell>
          <cell r="L43">
            <v>6952</v>
          </cell>
          <cell r="M43">
            <v>11587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87</v>
          </cell>
          <cell r="V43">
            <v>110</v>
          </cell>
          <cell r="Z43">
            <v>11390</v>
          </cell>
          <cell r="AA43">
            <v>0</v>
          </cell>
          <cell r="AC43">
            <v>11390</v>
          </cell>
        </row>
        <row r="44">
          <cell r="G44" t="str">
            <v>JAMEEL ANSARI</v>
          </cell>
          <cell r="H44">
            <v>31</v>
          </cell>
          <cell r="I44">
            <v>3254</v>
          </cell>
          <cell r="J44">
            <v>3254</v>
          </cell>
          <cell r="K44">
            <v>4882</v>
          </cell>
          <cell r="L44">
            <v>4882</v>
          </cell>
          <cell r="M44">
            <v>8136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325</v>
          </cell>
          <cell r="U44">
            <v>61</v>
          </cell>
          <cell r="Z44">
            <v>7750</v>
          </cell>
          <cell r="AA44">
            <v>0</v>
          </cell>
          <cell r="AB44">
            <v>4029</v>
          </cell>
          <cell r="AC44">
            <v>11779</v>
          </cell>
        </row>
        <row r="45">
          <cell r="G45" t="str">
            <v>JITENDRA CHOWDHURY</v>
          </cell>
          <cell r="H45">
            <v>29.5</v>
          </cell>
          <cell r="I45">
            <v>5461</v>
          </cell>
          <cell r="J45">
            <v>5197</v>
          </cell>
          <cell r="K45">
            <v>0</v>
          </cell>
          <cell r="L45">
            <v>0</v>
          </cell>
          <cell r="M45">
            <v>5197</v>
          </cell>
          <cell r="N45">
            <v>455.08333333333331</v>
          </cell>
          <cell r="O45">
            <v>455.08333333333331</v>
          </cell>
          <cell r="P45">
            <v>910.16666666666663</v>
          </cell>
          <cell r="Q45">
            <v>866</v>
          </cell>
          <cell r="R45">
            <v>455.08333333333331</v>
          </cell>
          <cell r="S45">
            <v>433</v>
          </cell>
          <cell r="T45">
            <v>520</v>
          </cell>
          <cell r="U45">
            <v>39</v>
          </cell>
          <cell r="Y45">
            <v>280</v>
          </cell>
          <cell r="Z45">
            <v>4791</v>
          </cell>
          <cell r="AA45">
            <v>866</v>
          </cell>
          <cell r="AB45">
            <v>774</v>
          </cell>
          <cell r="AC45">
            <v>6431</v>
          </cell>
        </row>
        <row r="46">
          <cell r="G46" t="str">
            <v>JULFIKAR KHAN</v>
          </cell>
          <cell r="H46">
            <v>18</v>
          </cell>
          <cell r="I46">
            <v>10063</v>
          </cell>
          <cell r="J46">
            <v>5843</v>
          </cell>
          <cell r="K46">
            <v>10063</v>
          </cell>
          <cell r="L46">
            <v>5843</v>
          </cell>
          <cell r="M46">
            <v>11686</v>
          </cell>
          <cell r="N46">
            <v>1677</v>
          </cell>
          <cell r="O46">
            <v>1677</v>
          </cell>
          <cell r="P46">
            <v>3354</v>
          </cell>
          <cell r="Q46">
            <v>1947</v>
          </cell>
          <cell r="R46">
            <v>0</v>
          </cell>
          <cell r="S46">
            <v>0</v>
          </cell>
          <cell r="T46">
            <v>584</v>
          </cell>
          <cell r="U46">
            <v>88</v>
          </cell>
          <cell r="V46">
            <v>110</v>
          </cell>
          <cell r="Y46">
            <v>280</v>
          </cell>
          <cell r="Z46">
            <v>10624</v>
          </cell>
          <cell r="AA46">
            <v>1947</v>
          </cell>
          <cell r="AB46">
            <v>1514</v>
          </cell>
          <cell r="AC46">
            <v>14085</v>
          </cell>
        </row>
        <row r="47">
          <cell r="G47" t="str">
            <v>JYOTIRMOY DAS</v>
          </cell>
          <cell r="H47">
            <v>30</v>
          </cell>
          <cell r="I47">
            <v>25000</v>
          </cell>
          <cell r="J47">
            <v>24194</v>
          </cell>
          <cell r="K47">
            <v>0</v>
          </cell>
          <cell r="L47">
            <v>0</v>
          </cell>
          <cell r="M47">
            <v>24194</v>
          </cell>
          <cell r="P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130</v>
          </cell>
          <cell r="W47">
            <v>200</v>
          </cell>
          <cell r="Y47">
            <v>140</v>
          </cell>
          <cell r="Z47">
            <v>24124</v>
          </cell>
          <cell r="AA47">
            <v>0</v>
          </cell>
          <cell r="AC47">
            <v>24124</v>
          </cell>
        </row>
        <row r="48">
          <cell r="G48" t="str">
            <v>KASTURI DHAR</v>
          </cell>
          <cell r="H48">
            <v>31</v>
          </cell>
          <cell r="I48">
            <v>10000</v>
          </cell>
          <cell r="J48">
            <v>10000</v>
          </cell>
          <cell r="L48">
            <v>0</v>
          </cell>
          <cell r="M48">
            <v>10000</v>
          </cell>
          <cell r="P48">
            <v>0</v>
          </cell>
          <cell r="Q48">
            <v>0</v>
          </cell>
          <cell r="S48">
            <v>0</v>
          </cell>
          <cell r="Y48">
            <v>280</v>
          </cell>
          <cell r="Z48">
            <v>9720</v>
          </cell>
          <cell r="AA48">
            <v>0</v>
          </cell>
          <cell r="AC48">
            <v>9720</v>
          </cell>
        </row>
        <row r="49">
          <cell r="G49" t="str">
            <v>K JAGANNADHAM</v>
          </cell>
          <cell r="H49">
            <v>19</v>
          </cell>
          <cell r="I49">
            <v>11572</v>
          </cell>
          <cell r="J49">
            <v>7093</v>
          </cell>
          <cell r="K49">
            <v>0</v>
          </cell>
          <cell r="L49">
            <v>0</v>
          </cell>
          <cell r="M49">
            <v>7093</v>
          </cell>
          <cell r="N49">
            <v>964.33333333333337</v>
          </cell>
          <cell r="O49">
            <v>964.33333333333337</v>
          </cell>
          <cell r="P49">
            <v>1928.6666666666667</v>
          </cell>
          <cell r="Q49">
            <v>1182</v>
          </cell>
          <cell r="R49">
            <v>964.33333333333337</v>
          </cell>
          <cell r="S49">
            <v>591</v>
          </cell>
          <cell r="T49">
            <v>709</v>
          </cell>
          <cell r="U49">
            <v>53</v>
          </cell>
          <cell r="Z49">
            <v>6922</v>
          </cell>
          <cell r="AA49">
            <v>1182</v>
          </cell>
          <cell r="AB49">
            <v>641</v>
          </cell>
          <cell r="AC49">
            <v>8745</v>
          </cell>
        </row>
        <row r="50">
          <cell r="G50" t="str">
            <v>KOLLA SRIKANTH RAO</v>
          </cell>
          <cell r="H50">
            <v>17</v>
          </cell>
          <cell r="I50">
            <v>7660</v>
          </cell>
          <cell r="J50">
            <v>4201</v>
          </cell>
          <cell r="L50">
            <v>0</v>
          </cell>
          <cell r="M50">
            <v>4201</v>
          </cell>
          <cell r="N50">
            <v>638</v>
          </cell>
          <cell r="O50">
            <v>638</v>
          </cell>
          <cell r="P50">
            <v>1276</v>
          </cell>
          <cell r="Q50">
            <v>700</v>
          </cell>
          <cell r="R50">
            <v>638</v>
          </cell>
          <cell r="S50">
            <v>350</v>
          </cell>
          <cell r="T50">
            <v>420</v>
          </cell>
          <cell r="U50">
            <v>32</v>
          </cell>
          <cell r="Y50">
            <v>140</v>
          </cell>
          <cell r="Z50">
            <v>3959</v>
          </cell>
          <cell r="AA50">
            <v>700</v>
          </cell>
          <cell r="AB50">
            <v>212</v>
          </cell>
          <cell r="AC50">
            <v>4871</v>
          </cell>
        </row>
        <row r="51">
          <cell r="G51" t="str">
            <v>KUMARDEB CHOWDHURY</v>
          </cell>
          <cell r="H51">
            <v>30</v>
          </cell>
          <cell r="I51">
            <v>10000</v>
          </cell>
          <cell r="J51">
            <v>9677</v>
          </cell>
          <cell r="K51">
            <v>15000</v>
          </cell>
          <cell r="L51">
            <v>14516</v>
          </cell>
          <cell r="M51">
            <v>24193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130</v>
          </cell>
          <cell r="W51">
            <v>200</v>
          </cell>
          <cell r="Z51">
            <v>24263</v>
          </cell>
          <cell r="AA51">
            <v>0</v>
          </cell>
          <cell r="AC51">
            <v>24263</v>
          </cell>
        </row>
        <row r="52">
          <cell r="G52" t="str">
            <v>LALTOO PRASAD</v>
          </cell>
          <cell r="H52">
            <v>30</v>
          </cell>
          <cell r="I52">
            <v>3715</v>
          </cell>
          <cell r="J52">
            <v>3595</v>
          </cell>
          <cell r="K52">
            <v>3715</v>
          </cell>
          <cell r="L52">
            <v>3595</v>
          </cell>
          <cell r="M52">
            <v>7190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360</v>
          </cell>
          <cell r="U52">
            <v>54</v>
          </cell>
          <cell r="Z52">
            <v>6776</v>
          </cell>
          <cell r="AA52">
            <v>0</v>
          </cell>
          <cell r="AB52">
            <v>3000</v>
          </cell>
          <cell r="AC52">
            <v>9776</v>
          </cell>
        </row>
        <row r="53">
          <cell r="G53" t="str">
            <v>MAHESH BAHADUR SHARMA</v>
          </cell>
          <cell r="H53">
            <v>31</v>
          </cell>
          <cell r="I53">
            <v>4021</v>
          </cell>
          <cell r="J53">
            <v>4021</v>
          </cell>
          <cell r="K53">
            <v>6031</v>
          </cell>
          <cell r="L53">
            <v>6031</v>
          </cell>
          <cell r="M53">
            <v>10052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75</v>
          </cell>
          <cell r="V53">
            <v>110</v>
          </cell>
          <cell r="Y53">
            <v>1000</v>
          </cell>
          <cell r="Z53">
            <v>8867</v>
          </cell>
          <cell r="AA53">
            <v>0</v>
          </cell>
          <cell r="AB53">
            <v>1296</v>
          </cell>
          <cell r="AC53">
            <v>10163</v>
          </cell>
        </row>
        <row r="54">
          <cell r="G54" t="str">
            <v>MANGAL SARKAR</v>
          </cell>
          <cell r="H54">
            <v>22</v>
          </cell>
          <cell r="I54">
            <v>8096</v>
          </cell>
          <cell r="J54">
            <v>5746</v>
          </cell>
          <cell r="K54">
            <v>0</v>
          </cell>
          <cell r="L54">
            <v>0</v>
          </cell>
          <cell r="M54">
            <v>5746</v>
          </cell>
          <cell r="N54">
            <v>675</v>
          </cell>
          <cell r="O54">
            <v>675</v>
          </cell>
          <cell r="P54">
            <v>1350</v>
          </cell>
          <cell r="Q54">
            <v>958</v>
          </cell>
          <cell r="R54">
            <v>675</v>
          </cell>
          <cell r="S54">
            <v>479</v>
          </cell>
          <cell r="T54">
            <v>575</v>
          </cell>
          <cell r="U54">
            <v>43</v>
          </cell>
          <cell r="Z54">
            <v>5607</v>
          </cell>
          <cell r="AA54">
            <v>958</v>
          </cell>
          <cell r="AB54">
            <v>652</v>
          </cell>
          <cell r="AC54">
            <v>7217</v>
          </cell>
        </row>
        <row r="55">
          <cell r="G55" t="str">
            <v>MANNAN MONDAL</v>
          </cell>
          <cell r="H55">
            <v>5</v>
          </cell>
          <cell r="I55">
            <v>7671</v>
          </cell>
          <cell r="J55">
            <v>1237</v>
          </cell>
          <cell r="K55">
            <v>7671</v>
          </cell>
          <cell r="L55">
            <v>1237</v>
          </cell>
          <cell r="M55">
            <v>2474</v>
          </cell>
          <cell r="N55">
            <v>1278</v>
          </cell>
          <cell r="O55">
            <v>1278</v>
          </cell>
          <cell r="P55">
            <v>2556</v>
          </cell>
          <cell r="Q55">
            <v>412</v>
          </cell>
          <cell r="R55">
            <v>0</v>
          </cell>
          <cell r="S55">
            <v>0</v>
          </cell>
          <cell r="T55">
            <v>124</v>
          </cell>
          <cell r="U55">
            <v>19</v>
          </cell>
          <cell r="Z55">
            <v>2331</v>
          </cell>
          <cell r="AA55">
            <v>412</v>
          </cell>
          <cell r="AC55">
            <v>2743</v>
          </cell>
        </row>
        <row r="56">
          <cell r="G56" t="str">
            <v>MANNU KUMAR SHAW</v>
          </cell>
          <cell r="H56">
            <v>31</v>
          </cell>
          <cell r="I56">
            <v>7276</v>
          </cell>
          <cell r="J56">
            <v>7276</v>
          </cell>
          <cell r="K56">
            <v>7276</v>
          </cell>
          <cell r="L56">
            <v>7276</v>
          </cell>
          <cell r="M56">
            <v>14552</v>
          </cell>
          <cell r="N56">
            <v>1213</v>
          </cell>
          <cell r="O56">
            <v>1212</v>
          </cell>
          <cell r="P56">
            <v>2425</v>
          </cell>
          <cell r="Q56">
            <v>2425</v>
          </cell>
          <cell r="R56">
            <v>0</v>
          </cell>
          <cell r="S56">
            <v>0</v>
          </cell>
          <cell r="T56">
            <v>728</v>
          </cell>
          <cell r="U56">
            <v>109</v>
          </cell>
          <cell r="V56">
            <v>110</v>
          </cell>
          <cell r="Y56">
            <v>280</v>
          </cell>
          <cell r="Z56">
            <v>13325</v>
          </cell>
          <cell r="AA56">
            <v>2425</v>
          </cell>
          <cell r="AC56">
            <v>15750</v>
          </cell>
        </row>
        <row r="57">
          <cell r="G57" t="str">
            <v>MANOJ KR DUBEY</v>
          </cell>
          <cell r="H57">
            <v>31</v>
          </cell>
          <cell r="I57">
            <v>8311</v>
          </cell>
          <cell r="J57">
            <v>8311</v>
          </cell>
          <cell r="K57">
            <v>0</v>
          </cell>
          <cell r="L57">
            <v>0</v>
          </cell>
          <cell r="M57">
            <v>8311</v>
          </cell>
          <cell r="N57">
            <v>692.58333333333337</v>
          </cell>
          <cell r="O57">
            <v>692.58333333333337</v>
          </cell>
          <cell r="P57">
            <v>1385.1666666666667</v>
          </cell>
          <cell r="Q57">
            <v>1385</v>
          </cell>
          <cell r="R57">
            <v>692.58333333333337</v>
          </cell>
          <cell r="S57">
            <v>693</v>
          </cell>
          <cell r="T57">
            <v>831</v>
          </cell>
          <cell r="U57">
            <v>62</v>
          </cell>
          <cell r="Z57">
            <v>8111</v>
          </cell>
          <cell r="AA57">
            <v>1385</v>
          </cell>
          <cell r="AB57">
            <v>335</v>
          </cell>
          <cell r="AC57">
            <v>9831</v>
          </cell>
        </row>
        <row r="58">
          <cell r="G58" t="str">
            <v>MD JAMALUDDIN</v>
          </cell>
          <cell r="H58">
            <v>31</v>
          </cell>
          <cell r="I58">
            <v>6583</v>
          </cell>
          <cell r="J58">
            <v>6583</v>
          </cell>
          <cell r="K58">
            <v>0</v>
          </cell>
          <cell r="L58">
            <v>0</v>
          </cell>
          <cell r="M58">
            <v>6583</v>
          </cell>
          <cell r="N58">
            <v>548.58333333333337</v>
          </cell>
          <cell r="O58">
            <v>548.58333333333337</v>
          </cell>
          <cell r="P58">
            <v>1097.1666666666667</v>
          </cell>
          <cell r="Q58">
            <v>1097</v>
          </cell>
          <cell r="R58">
            <v>548.58333333333337</v>
          </cell>
          <cell r="S58">
            <v>549</v>
          </cell>
          <cell r="T58">
            <v>658</v>
          </cell>
          <cell r="U58">
            <v>49</v>
          </cell>
          <cell r="Y58">
            <v>420</v>
          </cell>
          <cell r="Z58">
            <v>6005</v>
          </cell>
          <cell r="AA58">
            <v>1097</v>
          </cell>
          <cell r="AB58">
            <v>3279</v>
          </cell>
          <cell r="AC58">
            <v>10381</v>
          </cell>
        </row>
        <row r="59">
          <cell r="G59" t="str">
            <v>MINTU MONDAL</v>
          </cell>
          <cell r="H59">
            <v>26</v>
          </cell>
          <cell r="I59">
            <v>28185</v>
          </cell>
          <cell r="J59">
            <v>23639</v>
          </cell>
          <cell r="K59">
            <v>0</v>
          </cell>
          <cell r="L59">
            <v>0</v>
          </cell>
          <cell r="M59">
            <v>23639</v>
          </cell>
          <cell r="N59">
            <v>2348.75</v>
          </cell>
          <cell r="O59">
            <v>2348.75</v>
          </cell>
          <cell r="P59">
            <v>4697.5</v>
          </cell>
          <cell r="Q59">
            <v>3940</v>
          </cell>
          <cell r="R59">
            <v>2348.75</v>
          </cell>
          <cell r="S59">
            <v>1970</v>
          </cell>
          <cell r="T59">
            <v>2364</v>
          </cell>
          <cell r="U59">
            <v>0</v>
          </cell>
          <cell r="V59">
            <v>130</v>
          </cell>
          <cell r="X59">
            <v>301</v>
          </cell>
          <cell r="Y59">
            <v>280</v>
          </cell>
          <cell r="Z59">
            <v>23136</v>
          </cell>
          <cell r="AA59">
            <v>3940</v>
          </cell>
          <cell r="AC59">
            <v>27076</v>
          </cell>
        </row>
        <row r="60">
          <cell r="G60" t="str">
            <v>MITHLESH CHOWDHURY</v>
          </cell>
          <cell r="H60">
            <v>29</v>
          </cell>
          <cell r="I60">
            <v>6556</v>
          </cell>
          <cell r="J60">
            <v>6133</v>
          </cell>
          <cell r="K60">
            <v>6556</v>
          </cell>
          <cell r="L60">
            <v>6133</v>
          </cell>
          <cell r="M60">
            <v>12266</v>
          </cell>
          <cell r="N60">
            <v>1092</v>
          </cell>
          <cell r="O60">
            <v>1093</v>
          </cell>
          <cell r="P60">
            <v>2185</v>
          </cell>
          <cell r="Q60">
            <v>2044</v>
          </cell>
          <cell r="R60">
            <v>0</v>
          </cell>
          <cell r="S60">
            <v>0</v>
          </cell>
          <cell r="T60">
            <v>613</v>
          </cell>
          <cell r="U60">
            <v>92</v>
          </cell>
          <cell r="V60">
            <v>110</v>
          </cell>
          <cell r="Y60">
            <v>140</v>
          </cell>
          <cell r="Z60">
            <v>11311</v>
          </cell>
          <cell r="AA60">
            <v>2044</v>
          </cell>
          <cell r="AB60">
            <v>2100</v>
          </cell>
          <cell r="AC60">
            <v>15455</v>
          </cell>
        </row>
        <row r="61">
          <cell r="G61" t="str">
            <v>MONOLINA CHAKRABORTY</v>
          </cell>
          <cell r="H61">
            <v>31</v>
          </cell>
          <cell r="I61">
            <v>8753</v>
          </cell>
          <cell r="J61">
            <v>8753</v>
          </cell>
          <cell r="K61">
            <v>0</v>
          </cell>
          <cell r="L61">
            <v>0</v>
          </cell>
          <cell r="M61">
            <v>8753</v>
          </cell>
          <cell r="N61">
            <v>729.41666666666663</v>
          </cell>
          <cell r="O61">
            <v>729.41666666666663</v>
          </cell>
          <cell r="P61">
            <v>1458.8333333333333</v>
          </cell>
          <cell r="Q61">
            <v>1459</v>
          </cell>
          <cell r="R61">
            <v>729.41666666666663</v>
          </cell>
          <cell r="S61">
            <v>729</v>
          </cell>
          <cell r="T61">
            <v>875</v>
          </cell>
          <cell r="U61">
            <v>66</v>
          </cell>
          <cell r="Y61">
            <v>420</v>
          </cell>
          <cell r="Z61">
            <v>8121</v>
          </cell>
          <cell r="AA61">
            <v>1459</v>
          </cell>
          <cell r="AB61">
            <v>1068</v>
          </cell>
          <cell r="AC61">
            <v>10648</v>
          </cell>
        </row>
        <row r="62">
          <cell r="G62" t="str">
            <v>MOU MUKHERJEE</v>
          </cell>
          <cell r="H62">
            <v>31</v>
          </cell>
          <cell r="I62">
            <v>24265</v>
          </cell>
          <cell r="J62">
            <v>24265</v>
          </cell>
          <cell r="K62">
            <v>24265</v>
          </cell>
          <cell r="L62">
            <v>24265</v>
          </cell>
          <cell r="M62">
            <v>48530</v>
          </cell>
          <cell r="N62">
            <v>4044</v>
          </cell>
          <cell r="O62">
            <v>4044</v>
          </cell>
          <cell r="P62">
            <v>8088</v>
          </cell>
          <cell r="Q62">
            <v>8088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200</v>
          </cell>
          <cell r="Y62">
            <v>140</v>
          </cell>
          <cell r="Z62">
            <v>48190</v>
          </cell>
          <cell r="AA62">
            <v>8088</v>
          </cell>
          <cell r="AC62">
            <v>56278</v>
          </cell>
        </row>
        <row r="63">
          <cell r="G63" t="str">
            <v>NABARUN MANNA</v>
          </cell>
          <cell r="H63">
            <v>29</v>
          </cell>
          <cell r="I63">
            <v>4972</v>
          </cell>
          <cell r="J63">
            <v>4651</v>
          </cell>
          <cell r="K63">
            <v>4972</v>
          </cell>
          <cell r="L63">
            <v>4651</v>
          </cell>
          <cell r="M63">
            <v>9302</v>
          </cell>
          <cell r="N63">
            <v>828</v>
          </cell>
          <cell r="O63">
            <v>829</v>
          </cell>
          <cell r="P63">
            <v>1657</v>
          </cell>
          <cell r="Q63">
            <v>1550</v>
          </cell>
          <cell r="R63">
            <v>0</v>
          </cell>
          <cell r="S63">
            <v>0</v>
          </cell>
          <cell r="T63">
            <v>465</v>
          </cell>
          <cell r="U63">
            <v>70</v>
          </cell>
          <cell r="Y63">
            <v>140</v>
          </cell>
          <cell r="Z63">
            <v>8627</v>
          </cell>
          <cell r="AA63">
            <v>1550</v>
          </cell>
          <cell r="AB63">
            <v>1875</v>
          </cell>
          <cell r="AC63">
            <v>12052</v>
          </cell>
        </row>
        <row r="64">
          <cell r="G64" t="str">
            <v>NAYANA DAS</v>
          </cell>
          <cell r="H64">
            <v>30</v>
          </cell>
          <cell r="I64">
            <v>7797</v>
          </cell>
          <cell r="J64">
            <v>7545</v>
          </cell>
          <cell r="K64">
            <v>0</v>
          </cell>
          <cell r="L64">
            <v>0</v>
          </cell>
          <cell r="M64">
            <v>7545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57</v>
          </cell>
          <cell r="Z64">
            <v>7488</v>
          </cell>
          <cell r="AA64">
            <v>0</v>
          </cell>
          <cell r="AC64">
            <v>7488</v>
          </cell>
        </row>
        <row r="65">
          <cell r="G65" t="str">
            <v>NIRMAL NATH</v>
          </cell>
          <cell r="H65">
            <v>30</v>
          </cell>
          <cell r="I65">
            <v>10208</v>
          </cell>
          <cell r="J65">
            <v>9879</v>
          </cell>
          <cell r="K65">
            <v>0</v>
          </cell>
          <cell r="L65">
            <v>0</v>
          </cell>
          <cell r="M65">
            <v>9879</v>
          </cell>
          <cell r="N65">
            <v>850.66666666666663</v>
          </cell>
          <cell r="O65">
            <v>850.66666666666663</v>
          </cell>
          <cell r="P65">
            <v>1701.3333333333333</v>
          </cell>
          <cell r="Q65">
            <v>1646</v>
          </cell>
          <cell r="R65">
            <v>850.66666666666663</v>
          </cell>
          <cell r="S65">
            <v>823</v>
          </cell>
          <cell r="T65">
            <v>988</v>
          </cell>
          <cell r="U65">
            <v>74</v>
          </cell>
          <cell r="Z65">
            <v>9640</v>
          </cell>
          <cell r="AA65">
            <v>1646</v>
          </cell>
          <cell r="AC65">
            <v>11286</v>
          </cell>
        </row>
        <row r="66">
          <cell r="G66" t="str">
            <v>OM PRAKASH TEWARI</v>
          </cell>
          <cell r="H66">
            <v>31</v>
          </cell>
          <cell r="I66">
            <v>12358</v>
          </cell>
          <cell r="J66">
            <v>12358</v>
          </cell>
          <cell r="K66">
            <v>0</v>
          </cell>
          <cell r="L66">
            <v>0</v>
          </cell>
          <cell r="M66">
            <v>12358</v>
          </cell>
          <cell r="N66">
            <v>1029.8333333333333</v>
          </cell>
          <cell r="O66">
            <v>1029.8333333333333</v>
          </cell>
          <cell r="P66">
            <v>2059.6666666666665</v>
          </cell>
          <cell r="Q66">
            <v>2060</v>
          </cell>
          <cell r="R66">
            <v>1029.8333333333333</v>
          </cell>
          <cell r="S66">
            <v>1030</v>
          </cell>
          <cell r="T66">
            <v>1236</v>
          </cell>
          <cell r="U66">
            <v>93</v>
          </cell>
          <cell r="V66">
            <v>110</v>
          </cell>
          <cell r="Y66">
            <v>560</v>
          </cell>
          <cell r="Z66">
            <v>11389</v>
          </cell>
          <cell r="AA66">
            <v>2060</v>
          </cell>
          <cell r="AC66">
            <v>13449</v>
          </cell>
        </row>
        <row r="67">
          <cell r="G67" t="str">
            <v>P S BHATTACHARYA</v>
          </cell>
          <cell r="H67">
            <v>29</v>
          </cell>
          <cell r="I67">
            <v>11653</v>
          </cell>
          <cell r="J67">
            <v>10901</v>
          </cell>
          <cell r="K67">
            <v>0</v>
          </cell>
          <cell r="L67">
            <v>0</v>
          </cell>
          <cell r="M67">
            <v>10901</v>
          </cell>
          <cell r="N67">
            <v>971.08333333333337</v>
          </cell>
          <cell r="O67">
            <v>971.08333333333337</v>
          </cell>
          <cell r="P67">
            <v>1942.1666666666667</v>
          </cell>
          <cell r="Q67">
            <v>1817</v>
          </cell>
          <cell r="R67">
            <v>971.08333333333337</v>
          </cell>
          <cell r="S67">
            <v>908</v>
          </cell>
          <cell r="T67">
            <v>1090</v>
          </cell>
          <cell r="U67">
            <v>82</v>
          </cell>
          <cell r="V67">
            <v>110</v>
          </cell>
          <cell r="Y67">
            <v>420</v>
          </cell>
          <cell r="Z67">
            <v>10107</v>
          </cell>
          <cell r="AA67">
            <v>1817</v>
          </cell>
          <cell r="AB67">
            <v>5921</v>
          </cell>
          <cell r="AC67">
            <v>17845</v>
          </cell>
        </row>
        <row r="68">
          <cell r="G68" t="str">
            <v>PABITRA MAJI</v>
          </cell>
          <cell r="H68">
            <v>30</v>
          </cell>
          <cell r="I68">
            <v>7657</v>
          </cell>
          <cell r="J68">
            <v>7410</v>
          </cell>
          <cell r="K68">
            <v>0</v>
          </cell>
          <cell r="L68">
            <v>0</v>
          </cell>
          <cell r="M68">
            <v>7410</v>
          </cell>
          <cell r="N68">
            <v>638.08333333333337</v>
          </cell>
          <cell r="O68">
            <v>638.08333333333337</v>
          </cell>
          <cell r="P68">
            <v>1276.1666666666667</v>
          </cell>
          <cell r="Q68">
            <v>1235</v>
          </cell>
          <cell r="R68">
            <v>638.08333333333337</v>
          </cell>
          <cell r="S68">
            <v>618</v>
          </cell>
          <cell r="T68">
            <v>741</v>
          </cell>
          <cell r="U68">
            <v>56</v>
          </cell>
          <cell r="Z68">
            <v>7231</v>
          </cell>
          <cell r="AA68">
            <v>1235</v>
          </cell>
          <cell r="AB68">
            <v>309</v>
          </cell>
          <cell r="AC68">
            <v>8775</v>
          </cell>
        </row>
        <row r="69">
          <cell r="G69" t="str">
            <v>PANKAJ MISHRA</v>
          </cell>
          <cell r="H69">
            <v>31</v>
          </cell>
          <cell r="I69">
            <v>8096</v>
          </cell>
          <cell r="J69">
            <v>8096</v>
          </cell>
          <cell r="K69">
            <v>0</v>
          </cell>
          <cell r="L69">
            <v>0</v>
          </cell>
          <cell r="M69">
            <v>8096</v>
          </cell>
          <cell r="N69">
            <v>675</v>
          </cell>
          <cell r="O69">
            <v>675</v>
          </cell>
          <cell r="P69">
            <v>1350</v>
          </cell>
          <cell r="Q69">
            <v>1350</v>
          </cell>
          <cell r="R69">
            <v>675</v>
          </cell>
          <cell r="S69">
            <v>675</v>
          </cell>
          <cell r="T69">
            <v>810</v>
          </cell>
          <cell r="U69">
            <v>61</v>
          </cell>
          <cell r="Z69">
            <v>7900</v>
          </cell>
          <cell r="AA69">
            <v>1350</v>
          </cell>
          <cell r="AB69">
            <v>3300</v>
          </cell>
          <cell r="AC69">
            <v>12550</v>
          </cell>
        </row>
        <row r="70">
          <cell r="G70" t="str">
            <v>PAWAN KUMAR PRASAD</v>
          </cell>
          <cell r="H70">
            <v>31</v>
          </cell>
          <cell r="I70">
            <v>7440</v>
          </cell>
          <cell r="J70">
            <v>7440</v>
          </cell>
          <cell r="K70">
            <v>0</v>
          </cell>
          <cell r="L70">
            <v>0</v>
          </cell>
          <cell r="M70">
            <v>7440</v>
          </cell>
          <cell r="N70">
            <v>620</v>
          </cell>
          <cell r="O70">
            <v>620</v>
          </cell>
          <cell r="P70">
            <v>1240</v>
          </cell>
          <cell r="Q70">
            <v>1240</v>
          </cell>
          <cell r="R70">
            <v>620</v>
          </cell>
          <cell r="S70">
            <v>620</v>
          </cell>
          <cell r="T70">
            <v>744</v>
          </cell>
          <cell r="U70">
            <v>56</v>
          </cell>
          <cell r="Y70">
            <v>420</v>
          </cell>
          <cell r="Z70">
            <v>6840</v>
          </cell>
          <cell r="AA70">
            <v>1240</v>
          </cell>
          <cell r="AB70">
            <v>3843</v>
          </cell>
          <cell r="AC70">
            <v>11923</v>
          </cell>
        </row>
        <row r="71">
          <cell r="G71" t="str">
            <v>PIJUSH BISWAS</v>
          </cell>
          <cell r="H71">
            <v>28</v>
          </cell>
          <cell r="I71">
            <v>3669</v>
          </cell>
          <cell r="J71">
            <v>3314</v>
          </cell>
          <cell r="K71">
            <v>5503</v>
          </cell>
          <cell r="L71">
            <v>4970</v>
          </cell>
          <cell r="M71">
            <v>8284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331</v>
          </cell>
          <cell r="U71">
            <v>62</v>
          </cell>
          <cell r="Z71">
            <v>7891</v>
          </cell>
          <cell r="AA71">
            <v>0</v>
          </cell>
          <cell r="AC71">
            <v>7891</v>
          </cell>
        </row>
        <row r="72">
          <cell r="G72" t="str">
            <v>PRABIR KARMAKAR</v>
          </cell>
          <cell r="H72">
            <v>29</v>
          </cell>
          <cell r="I72">
            <v>16256</v>
          </cell>
          <cell r="J72">
            <v>15207</v>
          </cell>
          <cell r="K72">
            <v>0</v>
          </cell>
          <cell r="L72">
            <v>0</v>
          </cell>
          <cell r="M72">
            <v>15207</v>
          </cell>
          <cell r="N72">
            <v>1354.6666666666667</v>
          </cell>
          <cell r="O72">
            <v>1354.6666666666667</v>
          </cell>
          <cell r="P72">
            <v>2709.3333333333335</v>
          </cell>
          <cell r="Q72">
            <v>2535</v>
          </cell>
          <cell r="R72">
            <v>1354.6666666666667</v>
          </cell>
          <cell r="S72">
            <v>1267</v>
          </cell>
          <cell r="T72">
            <v>1521</v>
          </cell>
          <cell r="U72">
            <v>114</v>
          </cell>
          <cell r="V72">
            <v>130</v>
          </cell>
          <cell r="Z72">
            <v>14709</v>
          </cell>
          <cell r="AA72">
            <v>2535</v>
          </cell>
          <cell r="AC72">
            <v>17244</v>
          </cell>
        </row>
        <row r="73">
          <cell r="G73" t="str">
            <v>PRADIP AGARWAL</v>
          </cell>
          <cell r="H73">
            <v>27</v>
          </cell>
          <cell r="I73">
            <v>7856</v>
          </cell>
          <cell r="J73">
            <v>6842</v>
          </cell>
          <cell r="K73">
            <v>0</v>
          </cell>
          <cell r="L73">
            <v>0</v>
          </cell>
          <cell r="M73">
            <v>6842</v>
          </cell>
          <cell r="N73">
            <v>654.66666666666663</v>
          </cell>
          <cell r="O73">
            <v>654.66666666666663</v>
          </cell>
          <cell r="P73">
            <v>1309.3333333333333</v>
          </cell>
          <cell r="Q73">
            <v>1140</v>
          </cell>
          <cell r="R73">
            <v>654.66666666666663</v>
          </cell>
          <cell r="S73">
            <v>570</v>
          </cell>
          <cell r="T73">
            <v>684</v>
          </cell>
          <cell r="U73">
            <v>51</v>
          </cell>
          <cell r="Z73">
            <v>6677</v>
          </cell>
          <cell r="AA73">
            <v>1140</v>
          </cell>
          <cell r="AB73">
            <v>1304</v>
          </cell>
          <cell r="AC73">
            <v>9121</v>
          </cell>
        </row>
        <row r="74">
          <cell r="G74" t="str">
            <v>PRAKASH SINGH</v>
          </cell>
          <cell r="H74">
            <v>24</v>
          </cell>
          <cell r="I74">
            <v>3316</v>
          </cell>
          <cell r="J74">
            <v>2567</v>
          </cell>
          <cell r="K74">
            <v>4974</v>
          </cell>
          <cell r="L74">
            <v>3851</v>
          </cell>
          <cell r="M74">
            <v>6418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257</v>
          </cell>
          <cell r="U74">
            <v>48</v>
          </cell>
          <cell r="Y74">
            <v>140</v>
          </cell>
          <cell r="Z74">
            <v>5973</v>
          </cell>
          <cell r="AA74">
            <v>0</v>
          </cell>
          <cell r="AB74">
            <v>1365</v>
          </cell>
          <cell r="AC74">
            <v>7338</v>
          </cell>
        </row>
        <row r="75">
          <cell r="G75" t="str">
            <v xml:space="preserve">RAHUL KUMAR </v>
          </cell>
          <cell r="H75">
            <v>31</v>
          </cell>
          <cell r="I75">
            <v>5814</v>
          </cell>
          <cell r="J75">
            <v>5814</v>
          </cell>
          <cell r="K75">
            <v>5814</v>
          </cell>
          <cell r="L75">
            <v>5814</v>
          </cell>
          <cell r="M75">
            <v>11628</v>
          </cell>
          <cell r="N75">
            <v>969</v>
          </cell>
          <cell r="O75">
            <v>969</v>
          </cell>
          <cell r="P75">
            <v>1938</v>
          </cell>
          <cell r="Q75">
            <v>1938</v>
          </cell>
          <cell r="R75">
            <v>0</v>
          </cell>
          <cell r="S75">
            <v>0</v>
          </cell>
          <cell r="T75">
            <v>581</v>
          </cell>
          <cell r="U75">
            <v>87</v>
          </cell>
          <cell r="V75">
            <v>110</v>
          </cell>
          <cell r="Y75">
            <v>8750</v>
          </cell>
          <cell r="Z75">
            <v>2100</v>
          </cell>
          <cell r="AA75">
            <v>1938</v>
          </cell>
          <cell r="AC75">
            <v>4038</v>
          </cell>
        </row>
        <row r="76">
          <cell r="G76" t="str">
            <v>RAHUL KUMAR SHAW</v>
          </cell>
          <cell r="H76">
            <v>19</v>
          </cell>
          <cell r="I76">
            <v>3714</v>
          </cell>
          <cell r="J76">
            <v>2276</v>
          </cell>
          <cell r="K76">
            <v>3714</v>
          </cell>
          <cell r="L76">
            <v>2276</v>
          </cell>
          <cell r="M76">
            <v>4552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228</v>
          </cell>
          <cell r="U76">
            <v>34</v>
          </cell>
          <cell r="Z76">
            <v>4290</v>
          </cell>
          <cell r="AA76">
            <v>0</v>
          </cell>
          <cell r="AC76">
            <v>4290</v>
          </cell>
        </row>
        <row r="77">
          <cell r="G77" t="str">
            <v>RAJ KUMAR VERMA</v>
          </cell>
          <cell r="H77">
            <v>29</v>
          </cell>
          <cell r="I77">
            <v>11332</v>
          </cell>
          <cell r="J77">
            <v>10601</v>
          </cell>
          <cell r="K77">
            <v>0</v>
          </cell>
          <cell r="L77">
            <v>0</v>
          </cell>
          <cell r="M77">
            <v>10601</v>
          </cell>
          <cell r="N77">
            <v>944.33333333333337</v>
          </cell>
          <cell r="O77">
            <v>944.33333333333337</v>
          </cell>
          <cell r="P77">
            <v>1888.6666666666667</v>
          </cell>
          <cell r="Q77">
            <v>1767</v>
          </cell>
          <cell r="R77">
            <v>944.33333333333337</v>
          </cell>
          <cell r="S77">
            <v>883</v>
          </cell>
          <cell r="T77">
            <v>1060</v>
          </cell>
          <cell r="U77">
            <v>80</v>
          </cell>
          <cell r="V77">
            <v>110</v>
          </cell>
          <cell r="Y77">
            <v>140</v>
          </cell>
          <cell r="Z77">
            <v>10094</v>
          </cell>
          <cell r="AA77">
            <v>1767</v>
          </cell>
          <cell r="AB77">
            <v>1999</v>
          </cell>
          <cell r="AC77">
            <v>13860</v>
          </cell>
        </row>
        <row r="78">
          <cell r="G78" t="str">
            <v>RAKESH KUMAR</v>
          </cell>
          <cell r="H78">
            <v>29</v>
          </cell>
          <cell r="I78">
            <v>8100</v>
          </cell>
          <cell r="J78">
            <v>7577</v>
          </cell>
          <cell r="K78">
            <v>0</v>
          </cell>
          <cell r="L78">
            <v>0</v>
          </cell>
          <cell r="M78">
            <v>7577</v>
          </cell>
          <cell r="N78">
            <v>675</v>
          </cell>
          <cell r="O78">
            <v>675</v>
          </cell>
          <cell r="P78">
            <v>1350</v>
          </cell>
          <cell r="Q78">
            <v>1263</v>
          </cell>
          <cell r="R78">
            <v>675</v>
          </cell>
          <cell r="S78">
            <v>631</v>
          </cell>
          <cell r="T78">
            <v>758</v>
          </cell>
          <cell r="U78">
            <v>57</v>
          </cell>
          <cell r="Y78">
            <v>140</v>
          </cell>
          <cell r="Z78">
            <v>7253</v>
          </cell>
          <cell r="AA78">
            <v>1263</v>
          </cell>
          <cell r="AC78">
            <v>8516</v>
          </cell>
        </row>
        <row r="79">
          <cell r="G79" t="str">
            <v>RAJESH KUMAR DAS</v>
          </cell>
          <cell r="H79">
            <v>30</v>
          </cell>
          <cell r="I79">
            <v>6735</v>
          </cell>
          <cell r="J79">
            <v>6518</v>
          </cell>
          <cell r="K79">
            <v>0</v>
          </cell>
          <cell r="L79">
            <v>0</v>
          </cell>
          <cell r="M79">
            <v>6518</v>
          </cell>
          <cell r="N79">
            <v>561.25</v>
          </cell>
          <cell r="O79">
            <v>561.25</v>
          </cell>
          <cell r="P79">
            <v>1122.5</v>
          </cell>
          <cell r="Q79">
            <v>1086</v>
          </cell>
          <cell r="R79">
            <v>561.25</v>
          </cell>
          <cell r="S79">
            <v>543</v>
          </cell>
          <cell r="T79">
            <v>0</v>
          </cell>
          <cell r="U79">
            <v>49</v>
          </cell>
          <cell r="Y79">
            <v>140</v>
          </cell>
          <cell r="Z79">
            <v>6872</v>
          </cell>
          <cell r="AA79">
            <v>1086</v>
          </cell>
          <cell r="AB79">
            <v>544</v>
          </cell>
          <cell r="AC79">
            <v>8502</v>
          </cell>
        </row>
        <row r="80">
          <cell r="G80" t="str">
            <v>RAM BHAGAT</v>
          </cell>
          <cell r="H80">
            <v>31</v>
          </cell>
          <cell r="I80">
            <v>11964</v>
          </cell>
          <cell r="J80">
            <v>11964</v>
          </cell>
          <cell r="K80">
            <v>0</v>
          </cell>
          <cell r="L80">
            <v>0</v>
          </cell>
          <cell r="M80">
            <v>11964</v>
          </cell>
          <cell r="N80">
            <v>997</v>
          </cell>
          <cell r="O80">
            <v>997</v>
          </cell>
          <cell r="P80">
            <v>1994</v>
          </cell>
          <cell r="Q80">
            <v>1994</v>
          </cell>
          <cell r="R80">
            <v>997</v>
          </cell>
          <cell r="S80">
            <v>997</v>
          </cell>
          <cell r="T80">
            <v>1196</v>
          </cell>
          <cell r="U80">
            <v>90</v>
          </cell>
          <cell r="V80">
            <v>110</v>
          </cell>
          <cell r="Y80">
            <v>280</v>
          </cell>
          <cell r="Z80">
            <v>11285</v>
          </cell>
          <cell r="AA80">
            <v>1994</v>
          </cell>
          <cell r="AB80">
            <v>1932</v>
          </cell>
          <cell r="AC80">
            <v>15211</v>
          </cell>
        </row>
        <row r="81">
          <cell r="G81" t="str">
            <v>RAVI KUMAR SHAW</v>
          </cell>
          <cell r="H81">
            <v>5</v>
          </cell>
          <cell r="I81">
            <v>3714</v>
          </cell>
          <cell r="J81">
            <v>599</v>
          </cell>
          <cell r="K81">
            <v>3714</v>
          </cell>
          <cell r="L81">
            <v>599</v>
          </cell>
          <cell r="M81">
            <v>1198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60</v>
          </cell>
          <cell r="U81">
            <v>9</v>
          </cell>
          <cell r="Z81">
            <v>1129</v>
          </cell>
          <cell r="AA81">
            <v>0</v>
          </cell>
          <cell r="AC81">
            <v>1129</v>
          </cell>
        </row>
        <row r="82">
          <cell r="G82" t="str">
            <v>RIA MUKHERJEE</v>
          </cell>
          <cell r="H82">
            <v>30</v>
          </cell>
          <cell r="I82">
            <v>7554</v>
          </cell>
          <cell r="J82">
            <v>7310</v>
          </cell>
          <cell r="K82">
            <v>0</v>
          </cell>
          <cell r="L82">
            <v>0</v>
          </cell>
          <cell r="M82">
            <v>7310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55</v>
          </cell>
          <cell r="Z82">
            <v>7255</v>
          </cell>
          <cell r="AA82">
            <v>0</v>
          </cell>
          <cell r="AC82">
            <v>7255</v>
          </cell>
        </row>
        <row r="83">
          <cell r="G83" t="str">
            <v>RINTU ROY</v>
          </cell>
          <cell r="H83">
            <v>31</v>
          </cell>
          <cell r="I83">
            <v>9197</v>
          </cell>
          <cell r="J83">
            <v>9197</v>
          </cell>
          <cell r="K83">
            <v>0</v>
          </cell>
          <cell r="L83">
            <v>0</v>
          </cell>
          <cell r="M83">
            <v>9197</v>
          </cell>
          <cell r="N83">
            <v>766.41666666666663</v>
          </cell>
          <cell r="O83">
            <v>766.41666666666663</v>
          </cell>
          <cell r="P83">
            <v>1532.8333333333333</v>
          </cell>
          <cell r="Q83">
            <v>1533</v>
          </cell>
          <cell r="R83">
            <v>766.41666666666663</v>
          </cell>
          <cell r="S83">
            <v>766</v>
          </cell>
          <cell r="T83">
            <v>920</v>
          </cell>
          <cell r="U83">
            <v>69</v>
          </cell>
          <cell r="Z83">
            <v>8974</v>
          </cell>
          <cell r="AA83">
            <v>1533</v>
          </cell>
          <cell r="AC83">
            <v>10507</v>
          </cell>
        </row>
        <row r="84">
          <cell r="G84" t="str">
            <v>RITTIK SHAW</v>
          </cell>
          <cell r="H84">
            <v>27</v>
          </cell>
          <cell r="I84">
            <v>3600</v>
          </cell>
          <cell r="J84">
            <v>3135</v>
          </cell>
          <cell r="K84">
            <v>5400</v>
          </cell>
          <cell r="L84">
            <v>4703</v>
          </cell>
          <cell r="M84">
            <v>7838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59</v>
          </cell>
          <cell r="Y84">
            <v>1000</v>
          </cell>
          <cell r="Z84">
            <v>6779</v>
          </cell>
          <cell r="AA84">
            <v>0</v>
          </cell>
          <cell r="AB84">
            <v>1160</v>
          </cell>
          <cell r="AC84">
            <v>7939</v>
          </cell>
        </row>
        <row r="85">
          <cell r="G85" t="str">
            <v>ROHIT SETH</v>
          </cell>
          <cell r="H85">
            <v>31</v>
          </cell>
          <cell r="I85">
            <v>9992</v>
          </cell>
          <cell r="J85">
            <v>9992</v>
          </cell>
          <cell r="K85">
            <v>9992</v>
          </cell>
          <cell r="L85">
            <v>9992</v>
          </cell>
          <cell r="M85">
            <v>19984</v>
          </cell>
          <cell r="N85">
            <v>1665</v>
          </cell>
          <cell r="O85">
            <v>1665</v>
          </cell>
          <cell r="P85">
            <v>3330</v>
          </cell>
          <cell r="Q85">
            <v>3330</v>
          </cell>
          <cell r="R85">
            <v>0</v>
          </cell>
          <cell r="S85">
            <v>0</v>
          </cell>
          <cell r="T85">
            <v>999</v>
          </cell>
          <cell r="U85">
            <v>150</v>
          </cell>
          <cell r="V85">
            <v>130</v>
          </cell>
          <cell r="Z85">
            <v>18705</v>
          </cell>
          <cell r="AA85">
            <v>3330</v>
          </cell>
          <cell r="AB85">
            <v>4700</v>
          </cell>
          <cell r="AC85">
            <v>26735</v>
          </cell>
        </row>
        <row r="86">
          <cell r="G86" t="str">
            <v>ROHIT GOSAI</v>
          </cell>
          <cell r="H86">
            <v>13</v>
          </cell>
          <cell r="I86">
            <v>6000</v>
          </cell>
          <cell r="J86">
            <v>2516</v>
          </cell>
          <cell r="K86">
            <v>0</v>
          </cell>
          <cell r="L86">
            <v>0</v>
          </cell>
          <cell r="M86">
            <v>2516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Z86">
            <v>2516</v>
          </cell>
          <cell r="AA86">
            <v>0</v>
          </cell>
          <cell r="AB86">
            <v>194</v>
          </cell>
          <cell r="AC86">
            <v>2710</v>
          </cell>
        </row>
        <row r="87">
          <cell r="G87" t="str">
            <v>SAMBHU NATH MOSHEL</v>
          </cell>
          <cell r="H87">
            <v>30.5</v>
          </cell>
          <cell r="I87">
            <v>6935</v>
          </cell>
          <cell r="J87">
            <v>6823</v>
          </cell>
          <cell r="K87">
            <v>0</v>
          </cell>
          <cell r="L87">
            <v>0</v>
          </cell>
          <cell r="M87">
            <v>6823</v>
          </cell>
          <cell r="N87">
            <v>577.91666666666663</v>
          </cell>
          <cell r="O87">
            <v>577.91666666666663</v>
          </cell>
          <cell r="P87">
            <v>1155.8333333333333</v>
          </cell>
          <cell r="Q87">
            <v>1137</v>
          </cell>
          <cell r="R87">
            <v>577.91666666666663</v>
          </cell>
          <cell r="S87">
            <v>569</v>
          </cell>
          <cell r="T87">
            <v>682</v>
          </cell>
          <cell r="U87">
            <v>51</v>
          </cell>
          <cell r="Z87">
            <v>6659</v>
          </cell>
          <cell r="AA87">
            <v>1137</v>
          </cell>
          <cell r="AC87">
            <v>7796</v>
          </cell>
        </row>
        <row r="88">
          <cell r="G88" t="str">
            <v>SAMIR DAS</v>
          </cell>
          <cell r="H88">
            <v>31</v>
          </cell>
          <cell r="I88">
            <v>6729</v>
          </cell>
          <cell r="J88">
            <v>6729</v>
          </cell>
          <cell r="K88">
            <v>0</v>
          </cell>
          <cell r="L88">
            <v>0</v>
          </cell>
          <cell r="M88">
            <v>6729</v>
          </cell>
          <cell r="N88">
            <v>560.75</v>
          </cell>
          <cell r="O88">
            <v>560.75</v>
          </cell>
          <cell r="P88">
            <v>1121.5</v>
          </cell>
          <cell r="Q88">
            <v>1122</v>
          </cell>
          <cell r="R88">
            <v>560.75</v>
          </cell>
          <cell r="S88">
            <v>561</v>
          </cell>
          <cell r="T88">
            <v>0</v>
          </cell>
          <cell r="U88">
            <v>50</v>
          </cell>
          <cell r="Z88">
            <v>7240</v>
          </cell>
          <cell r="AA88">
            <v>1122</v>
          </cell>
          <cell r="AB88">
            <v>1084</v>
          </cell>
          <cell r="AC88">
            <v>9446</v>
          </cell>
        </row>
        <row r="89">
          <cell r="G89" t="str">
            <v>SAMIT KUMAR MARICK</v>
          </cell>
          <cell r="H89">
            <v>31</v>
          </cell>
          <cell r="I89">
            <v>7829</v>
          </cell>
          <cell r="J89">
            <v>7829</v>
          </cell>
          <cell r="K89">
            <v>0</v>
          </cell>
          <cell r="L89">
            <v>0</v>
          </cell>
          <cell r="M89">
            <v>7829</v>
          </cell>
          <cell r="N89">
            <v>652.41666666666663</v>
          </cell>
          <cell r="O89">
            <v>652.41666666666663</v>
          </cell>
          <cell r="P89">
            <v>1304.8333333333333</v>
          </cell>
          <cell r="Q89">
            <v>1305</v>
          </cell>
          <cell r="R89">
            <v>652.41666666666663</v>
          </cell>
          <cell r="S89">
            <v>652</v>
          </cell>
          <cell r="T89">
            <v>783</v>
          </cell>
          <cell r="U89">
            <v>59</v>
          </cell>
          <cell r="Z89">
            <v>7639</v>
          </cell>
          <cell r="AA89">
            <v>1305</v>
          </cell>
          <cell r="AC89">
            <v>8944</v>
          </cell>
        </row>
        <row r="90">
          <cell r="G90" t="str">
            <v>SAMIT DAS</v>
          </cell>
          <cell r="H90">
            <v>18</v>
          </cell>
          <cell r="I90">
            <v>11648</v>
          </cell>
          <cell r="J90">
            <v>6763</v>
          </cell>
          <cell r="K90">
            <v>11648</v>
          </cell>
          <cell r="L90">
            <v>6763</v>
          </cell>
          <cell r="M90">
            <v>13526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676</v>
          </cell>
          <cell r="U90">
            <v>0</v>
          </cell>
          <cell r="V90">
            <v>110</v>
          </cell>
          <cell r="Z90">
            <v>12740</v>
          </cell>
          <cell r="AA90">
            <v>0</v>
          </cell>
          <cell r="AC90">
            <v>12740</v>
          </cell>
        </row>
        <row r="91">
          <cell r="G91" t="str">
            <v>SANJAY LAHOTI</v>
          </cell>
          <cell r="H91">
            <v>20</v>
          </cell>
          <cell r="I91">
            <v>19845</v>
          </cell>
          <cell r="J91">
            <v>12803</v>
          </cell>
          <cell r="K91">
            <v>0</v>
          </cell>
          <cell r="L91">
            <v>0</v>
          </cell>
          <cell r="M91">
            <v>12803</v>
          </cell>
          <cell r="N91">
            <v>1653.75</v>
          </cell>
          <cell r="O91">
            <v>1653.75</v>
          </cell>
          <cell r="P91">
            <v>3307.5</v>
          </cell>
          <cell r="Q91">
            <v>2134</v>
          </cell>
          <cell r="R91">
            <v>1653.75</v>
          </cell>
          <cell r="S91">
            <v>1067</v>
          </cell>
          <cell r="T91">
            <v>1280</v>
          </cell>
          <cell r="U91">
            <v>96</v>
          </cell>
          <cell r="V91">
            <v>110</v>
          </cell>
          <cell r="X91">
            <v>301</v>
          </cell>
          <cell r="Y91">
            <v>5280</v>
          </cell>
          <cell r="Z91">
            <v>7405</v>
          </cell>
          <cell r="AA91">
            <v>2134</v>
          </cell>
          <cell r="AC91">
            <v>9539</v>
          </cell>
        </row>
        <row r="92">
          <cell r="G92" t="str">
            <v>SANJIB CHAKRABORTY</v>
          </cell>
          <cell r="H92">
            <v>31</v>
          </cell>
          <cell r="I92">
            <v>12202</v>
          </cell>
          <cell r="J92">
            <v>12202</v>
          </cell>
          <cell r="K92">
            <v>0</v>
          </cell>
          <cell r="L92">
            <v>0</v>
          </cell>
          <cell r="M92">
            <v>12202</v>
          </cell>
          <cell r="N92">
            <v>1016.8333333333334</v>
          </cell>
          <cell r="O92">
            <v>1016.8333333333334</v>
          </cell>
          <cell r="P92">
            <v>2033.6666666666667</v>
          </cell>
          <cell r="Q92">
            <v>2034</v>
          </cell>
          <cell r="R92">
            <v>1016.8333333333334</v>
          </cell>
          <cell r="S92">
            <v>1017</v>
          </cell>
          <cell r="T92">
            <v>1220</v>
          </cell>
          <cell r="U92">
            <v>92</v>
          </cell>
          <cell r="V92">
            <v>110</v>
          </cell>
          <cell r="X92">
            <v>301</v>
          </cell>
          <cell r="Y92">
            <v>280</v>
          </cell>
          <cell r="Z92">
            <v>11818</v>
          </cell>
          <cell r="AA92">
            <v>2034</v>
          </cell>
          <cell r="AB92">
            <v>3821</v>
          </cell>
          <cell r="AC92">
            <v>17673</v>
          </cell>
        </row>
        <row r="93">
          <cell r="G93" t="str">
            <v>SANJAY KUMAR DEY</v>
          </cell>
          <cell r="H93">
            <v>28.5</v>
          </cell>
          <cell r="I93">
            <v>11651</v>
          </cell>
          <cell r="J93">
            <v>10711</v>
          </cell>
          <cell r="K93">
            <v>0</v>
          </cell>
          <cell r="L93">
            <v>0</v>
          </cell>
          <cell r="M93">
            <v>10711</v>
          </cell>
          <cell r="N93">
            <v>970.91666666666663</v>
          </cell>
          <cell r="O93">
            <v>970.91666666666663</v>
          </cell>
          <cell r="P93">
            <v>1941.8333333333333</v>
          </cell>
          <cell r="Q93">
            <v>1785</v>
          </cell>
          <cell r="R93">
            <v>970.91666666666663</v>
          </cell>
          <cell r="S93">
            <v>893</v>
          </cell>
          <cell r="T93">
            <v>1071</v>
          </cell>
          <cell r="U93">
            <v>80</v>
          </cell>
          <cell r="V93">
            <v>110</v>
          </cell>
          <cell r="Z93">
            <v>10343</v>
          </cell>
          <cell r="AA93">
            <v>1785</v>
          </cell>
          <cell r="AB93">
            <v>469</v>
          </cell>
          <cell r="AC93">
            <v>12597</v>
          </cell>
        </row>
        <row r="94">
          <cell r="G94" t="str">
            <v>SANJU MONDAL</v>
          </cell>
          <cell r="H94">
            <v>28</v>
          </cell>
          <cell r="I94">
            <v>3940</v>
          </cell>
          <cell r="J94">
            <v>3559</v>
          </cell>
          <cell r="K94">
            <v>3940</v>
          </cell>
          <cell r="L94">
            <v>3559</v>
          </cell>
          <cell r="M94">
            <v>7118</v>
          </cell>
          <cell r="N94">
            <v>656</v>
          </cell>
          <cell r="O94">
            <v>657</v>
          </cell>
          <cell r="P94">
            <v>1313</v>
          </cell>
          <cell r="Q94">
            <v>1186</v>
          </cell>
          <cell r="R94">
            <v>0</v>
          </cell>
          <cell r="S94">
            <v>0</v>
          </cell>
          <cell r="T94">
            <v>356</v>
          </cell>
          <cell r="U94">
            <v>53</v>
          </cell>
          <cell r="Z94">
            <v>6709</v>
          </cell>
          <cell r="AA94">
            <v>1186</v>
          </cell>
          <cell r="AC94">
            <v>7895</v>
          </cell>
        </row>
        <row r="95">
          <cell r="G95" t="str">
            <v>SANTOSH MISHRA</v>
          </cell>
          <cell r="H95">
            <v>31</v>
          </cell>
          <cell r="I95">
            <v>11337</v>
          </cell>
          <cell r="J95">
            <v>11337</v>
          </cell>
          <cell r="K95">
            <v>0</v>
          </cell>
          <cell r="L95">
            <v>0</v>
          </cell>
          <cell r="M95">
            <v>11337</v>
          </cell>
          <cell r="N95">
            <v>944.75</v>
          </cell>
          <cell r="O95">
            <v>944.75</v>
          </cell>
          <cell r="P95">
            <v>1889.5</v>
          </cell>
          <cell r="Q95">
            <v>1890</v>
          </cell>
          <cell r="R95">
            <v>944.75</v>
          </cell>
          <cell r="S95">
            <v>945</v>
          </cell>
          <cell r="T95">
            <v>1134</v>
          </cell>
          <cell r="U95">
            <v>85</v>
          </cell>
          <cell r="V95">
            <v>110</v>
          </cell>
          <cell r="Y95">
            <v>2260</v>
          </cell>
          <cell r="Z95">
            <v>8693</v>
          </cell>
          <cell r="AA95">
            <v>1890</v>
          </cell>
          <cell r="AB95">
            <v>1771</v>
          </cell>
          <cell r="AC95">
            <v>12354</v>
          </cell>
        </row>
        <row r="96">
          <cell r="G96" t="str">
            <v>SANTU METE</v>
          </cell>
          <cell r="H96">
            <v>31</v>
          </cell>
          <cell r="I96">
            <v>12438</v>
          </cell>
          <cell r="J96">
            <v>12438</v>
          </cell>
          <cell r="K96">
            <v>12438</v>
          </cell>
          <cell r="L96">
            <v>12438</v>
          </cell>
          <cell r="M96">
            <v>24876</v>
          </cell>
          <cell r="P96">
            <v>0</v>
          </cell>
          <cell r="Q96">
            <v>0</v>
          </cell>
          <cell r="S96">
            <v>0</v>
          </cell>
          <cell r="T96">
            <v>1244</v>
          </cell>
          <cell r="U96">
            <v>0</v>
          </cell>
          <cell r="V96">
            <v>130</v>
          </cell>
          <cell r="Y96">
            <v>140</v>
          </cell>
          <cell r="Z96">
            <v>23362</v>
          </cell>
          <cell r="AA96">
            <v>0</v>
          </cell>
          <cell r="AB96">
            <v>5119</v>
          </cell>
          <cell r="AC96">
            <v>28481</v>
          </cell>
        </row>
        <row r="97">
          <cell r="G97" t="str">
            <v>SHABBIR HASSAN</v>
          </cell>
          <cell r="H97">
            <v>30</v>
          </cell>
          <cell r="I97">
            <v>6170</v>
          </cell>
          <cell r="J97">
            <v>5971</v>
          </cell>
          <cell r="K97">
            <v>0</v>
          </cell>
          <cell r="L97">
            <v>0</v>
          </cell>
          <cell r="M97">
            <v>5971</v>
          </cell>
          <cell r="N97">
            <v>514.16666666666663</v>
          </cell>
          <cell r="O97">
            <v>514.16666666666663</v>
          </cell>
          <cell r="P97">
            <v>1028.3333333333333</v>
          </cell>
          <cell r="Q97">
            <v>995</v>
          </cell>
          <cell r="R97">
            <v>514.16666666666663</v>
          </cell>
          <cell r="S97">
            <v>498</v>
          </cell>
          <cell r="T97">
            <v>597</v>
          </cell>
          <cell r="U97">
            <v>45</v>
          </cell>
          <cell r="Z97">
            <v>5827</v>
          </cell>
          <cell r="AA97">
            <v>995</v>
          </cell>
          <cell r="AB97">
            <v>2241</v>
          </cell>
          <cell r="AC97">
            <v>9063</v>
          </cell>
        </row>
        <row r="98">
          <cell r="G98" t="str">
            <v>SHAMBHUNATH CHAUBEY</v>
          </cell>
          <cell r="H98">
            <v>30</v>
          </cell>
          <cell r="I98">
            <v>8657</v>
          </cell>
          <cell r="J98">
            <v>8378</v>
          </cell>
          <cell r="K98">
            <v>0</v>
          </cell>
          <cell r="L98">
            <v>0</v>
          </cell>
          <cell r="M98">
            <v>8378</v>
          </cell>
          <cell r="N98">
            <v>721.41666666666663</v>
          </cell>
          <cell r="O98">
            <v>721.41666666666663</v>
          </cell>
          <cell r="P98">
            <v>1442.8333333333333</v>
          </cell>
          <cell r="Q98">
            <v>1396</v>
          </cell>
          <cell r="R98">
            <v>721.41666666666663</v>
          </cell>
          <cell r="S98">
            <v>698</v>
          </cell>
          <cell r="T98">
            <v>838</v>
          </cell>
          <cell r="U98">
            <v>63</v>
          </cell>
          <cell r="X98">
            <v>301</v>
          </cell>
          <cell r="Y98">
            <v>420</v>
          </cell>
          <cell r="Z98">
            <v>8056</v>
          </cell>
          <cell r="AA98">
            <v>1396</v>
          </cell>
          <cell r="AB98">
            <v>1396</v>
          </cell>
          <cell r="AC98">
            <v>10848</v>
          </cell>
        </row>
        <row r="99">
          <cell r="G99" t="str">
            <v>SHREYA GHOSH</v>
          </cell>
          <cell r="H99">
            <v>31</v>
          </cell>
          <cell r="I99">
            <v>20703</v>
          </cell>
          <cell r="J99">
            <v>20703</v>
          </cell>
          <cell r="K99">
            <v>0</v>
          </cell>
          <cell r="L99">
            <v>0</v>
          </cell>
          <cell r="M99">
            <v>20703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130</v>
          </cell>
          <cell r="Z99">
            <v>20573</v>
          </cell>
          <cell r="AA99">
            <v>0</v>
          </cell>
          <cell r="AC99">
            <v>20573</v>
          </cell>
        </row>
        <row r="100">
          <cell r="G100" t="str">
            <v>SK NASIB ALI</v>
          </cell>
          <cell r="H100">
            <v>31</v>
          </cell>
          <cell r="I100">
            <v>6290</v>
          </cell>
          <cell r="J100">
            <v>6290</v>
          </cell>
          <cell r="K100">
            <v>6290</v>
          </cell>
          <cell r="L100">
            <v>6290</v>
          </cell>
          <cell r="M100">
            <v>12580</v>
          </cell>
          <cell r="N100">
            <v>1048</v>
          </cell>
          <cell r="O100">
            <v>1048</v>
          </cell>
          <cell r="P100">
            <v>2096</v>
          </cell>
          <cell r="Q100">
            <v>2096</v>
          </cell>
          <cell r="R100">
            <v>0</v>
          </cell>
          <cell r="S100">
            <v>0</v>
          </cell>
          <cell r="T100">
            <v>629</v>
          </cell>
          <cell r="U100">
            <v>94</v>
          </cell>
          <cell r="V100">
            <v>110</v>
          </cell>
          <cell r="W100">
            <v>200</v>
          </cell>
          <cell r="Y100">
            <v>280</v>
          </cell>
          <cell r="Z100">
            <v>11667</v>
          </cell>
          <cell r="AA100">
            <v>2096</v>
          </cell>
          <cell r="AB100">
            <v>3911</v>
          </cell>
          <cell r="AC100">
            <v>17674</v>
          </cell>
        </row>
        <row r="101">
          <cell r="G101" t="str">
            <v>SK RASHED</v>
          </cell>
          <cell r="H101">
            <v>21</v>
          </cell>
          <cell r="I101">
            <v>3979</v>
          </cell>
          <cell r="J101">
            <v>2695</v>
          </cell>
          <cell r="K101">
            <v>3979</v>
          </cell>
          <cell r="L101">
            <v>2695</v>
          </cell>
          <cell r="M101">
            <v>5390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270</v>
          </cell>
          <cell r="U101">
            <v>40</v>
          </cell>
          <cell r="Y101">
            <v>1000</v>
          </cell>
          <cell r="Z101">
            <v>4080</v>
          </cell>
          <cell r="AA101">
            <v>0</v>
          </cell>
          <cell r="AB101">
            <v>1800</v>
          </cell>
          <cell r="AC101">
            <v>5880</v>
          </cell>
        </row>
        <row r="102">
          <cell r="G102" t="str">
            <v>SK.MOHLIL AHMED</v>
          </cell>
          <cell r="H102">
            <v>30</v>
          </cell>
          <cell r="I102">
            <v>11198</v>
          </cell>
          <cell r="J102">
            <v>10837</v>
          </cell>
          <cell r="K102">
            <v>0</v>
          </cell>
          <cell r="L102">
            <v>0</v>
          </cell>
          <cell r="M102">
            <v>10837</v>
          </cell>
          <cell r="N102">
            <v>933.16666666666663</v>
          </cell>
          <cell r="O102">
            <v>933.16666666666663</v>
          </cell>
          <cell r="P102">
            <v>1866.3333333333333</v>
          </cell>
          <cell r="Q102">
            <v>1806</v>
          </cell>
          <cell r="R102">
            <v>933.16666666666663</v>
          </cell>
          <cell r="S102">
            <v>903</v>
          </cell>
          <cell r="T102">
            <v>1084</v>
          </cell>
          <cell r="U102">
            <v>81</v>
          </cell>
          <cell r="V102">
            <v>110</v>
          </cell>
          <cell r="Y102">
            <v>280</v>
          </cell>
          <cell r="Z102">
            <v>10185</v>
          </cell>
          <cell r="AA102">
            <v>1806</v>
          </cell>
          <cell r="AB102">
            <v>1353</v>
          </cell>
          <cell r="AC102">
            <v>13344</v>
          </cell>
        </row>
        <row r="103">
          <cell r="G103" t="str">
            <v>SOMNATH CHAKRABORTY</v>
          </cell>
          <cell r="H103">
            <v>29</v>
          </cell>
          <cell r="I103">
            <v>5629</v>
          </cell>
          <cell r="J103">
            <v>5266</v>
          </cell>
          <cell r="K103">
            <v>5629</v>
          </cell>
          <cell r="L103">
            <v>5266</v>
          </cell>
          <cell r="M103">
            <v>10532</v>
          </cell>
          <cell r="N103">
            <v>939</v>
          </cell>
          <cell r="O103">
            <v>939</v>
          </cell>
          <cell r="P103">
            <v>1878</v>
          </cell>
          <cell r="Q103">
            <v>1757</v>
          </cell>
          <cell r="R103">
            <v>0</v>
          </cell>
          <cell r="S103">
            <v>0</v>
          </cell>
          <cell r="T103">
            <v>527</v>
          </cell>
          <cell r="U103">
            <v>79</v>
          </cell>
          <cell r="V103">
            <v>110</v>
          </cell>
          <cell r="Y103">
            <v>140</v>
          </cell>
          <cell r="Z103">
            <v>9676</v>
          </cell>
          <cell r="AA103">
            <v>1757</v>
          </cell>
          <cell r="AC103">
            <v>11433</v>
          </cell>
        </row>
        <row r="104">
          <cell r="G104" t="str">
            <v>SOURAV BISWAS</v>
          </cell>
          <cell r="H104">
            <v>30</v>
          </cell>
          <cell r="I104">
            <v>8096</v>
          </cell>
          <cell r="J104">
            <v>7835</v>
          </cell>
          <cell r="K104">
            <v>0</v>
          </cell>
          <cell r="L104">
            <v>0</v>
          </cell>
          <cell r="M104">
            <v>7835</v>
          </cell>
          <cell r="N104">
            <v>675</v>
          </cell>
          <cell r="O104">
            <v>675</v>
          </cell>
          <cell r="P104">
            <v>1350</v>
          </cell>
          <cell r="Q104">
            <v>1306</v>
          </cell>
          <cell r="R104">
            <v>675</v>
          </cell>
          <cell r="S104">
            <v>653</v>
          </cell>
          <cell r="T104">
            <v>784</v>
          </cell>
          <cell r="U104">
            <v>59</v>
          </cell>
          <cell r="Z104">
            <v>7645</v>
          </cell>
          <cell r="AA104">
            <v>1306</v>
          </cell>
          <cell r="AB104">
            <v>900</v>
          </cell>
          <cell r="AC104">
            <v>9851</v>
          </cell>
        </row>
        <row r="105">
          <cell r="G105" t="str">
            <v>SUBHAJIT PATRA</v>
          </cell>
          <cell r="H105">
            <v>22</v>
          </cell>
          <cell r="I105">
            <v>8753</v>
          </cell>
          <cell r="J105">
            <v>6212</v>
          </cell>
          <cell r="K105">
            <v>0</v>
          </cell>
          <cell r="L105">
            <v>0</v>
          </cell>
          <cell r="M105">
            <v>6212</v>
          </cell>
          <cell r="N105">
            <v>729</v>
          </cell>
          <cell r="O105">
            <v>729</v>
          </cell>
          <cell r="P105">
            <v>1458</v>
          </cell>
          <cell r="Q105">
            <v>1035</v>
          </cell>
          <cell r="R105">
            <v>729</v>
          </cell>
          <cell r="S105">
            <v>517</v>
          </cell>
          <cell r="T105">
            <v>621</v>
          </cell>
          <cell r="U105">
            <v>47</v>
          </cell>
          <cell r="Y105">
            <v>140</v>
          </cell>
          <cell r="Z105">
            <v>5921</v>
          </cell>
          <cell r="AA105">
            <v>1035</v>
          </cell>
          <cell r="AB105">
            <v>353</v>
          </cell>
          <cell r="AC105">
            <v>7309</v>
          </cell>
        </row>
        <row r="106">
          <cell r="G106" t="str">
            <v>SUBHASH KUMAR ROY</v>
          </cell>
          <cell r="H106">
            <v>29</v>
          </cell>
          <cell r="I106">
            <v>9581</v>
          </cell>
          <cell r="J106">
            <v>8963</v>
          </cell>
          <cell r="K106">
            <v>0</v>
          </cell>
          <cell r="L106">
            <v>0</v>
          </cell>
          <cell r="M106">
            <v>8963</v>
          </cell>
          <cell r="N106">
            <v>798.41666666666663</v>
          </cell>
          <cell r="O106">
            <v>798.41666666666663</v>
          </cell>
          <cell r="P106">
            <v>1596.8333333333333</v>
          </cell>
          <cell r="Q106">
            <v>1494</v>
          </cell>
          <cell r="R106">
            <v>798.41666666666663</v>
          </cell>
          <cell r="S106">
            <v>747</v>
          </cell>
          <cell r="T106">
            <v>896</v>
          </cell>
          <cell r="U106">
            <v>67</v>
          </cell>
          <cell r="Y106">
            <v>140</v>
          </cell>
          <cell r="Z106">
            <v>8607</v>
          </cell>
          <cell r="AA106">
            <v>1494</v>
          </cell>
          <cell r="AB106">
            <v>1930</v>
          </cell>
          <cell r="AC106">
            <v>12031</v>
          </cell>
        </row>
        <row r="107">
          <cell r="G107" t="str">
            <v>SUBIR MAJUMDAR</v>
          </cell>
          <cell r="H107">
            <v>17</v>
          </cell>
          <cell r="I107">
            <v>4225</v>
          </cell>
          <cell r="J107">
            <v>2317</v>
          </cell>
          <cell r="K107">
            <v>4225</v>
          </cell>
          <cell r="L107">
            <v>2317</v>
          </cell>
          <cell r="M107">
            <v>4634</v>
          </cell>
          <cell r="N107">
            <v>704</v>
          </cell>
          <cell r="O107">
            <v>704</v>
          </cell>
          <cell r="P107">
            <v>1408</v>
          </cell>
          <cell r="Q107">
            <v>772</v>
          </cell>
          <cell r="R107">
            <v>0</v>
          </cell>
          <cell r="S107">
            <v>0</v>
          </cell>
          <cell r="T107">
            <v>232</v>
          </cell>
          <cell r="U107">
            <v>35</v>
          </cell>
          <cell r="Z107">
            <v>4367</v>
          </cell>
          <cell r="AA107">
            <v>772</v>
          </cell>
          <cell r="AC107">
            <v>5139</v>
          </cell>
        </row>
        <row r="108">
          <cell r="G108" t="str">
            <v>SUDIP GUPTA</v>
          </cell>
          <cell r="H108">
            <v>31</v>
          </cell>
          <cell r="I108">
            <v>17333</v>
          </cell>
          <cell r="J108">
            <v>17333</v>
          </cell>
          <cell r="K108">
            <v>26000</v>
          </cell>
          <cell r="L108">
            <v>26000</v>
          </cell>
          <cell r="M108">
            <v>43333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200</v>
          </cell>
          <cell r="W108">
            <v>200</v>
          </cell>
          <cell r="Y108">
            <v>6400</v>
          </cell>
          <cell r="Z108">
            <v>36933</v>
          </cell>
          <cell r="AA108">
            <v>0</v>
          </cell>
          <cell r="AC108">
            <v>36933</v>
          </cell>
        </row>
        <row r="109">
          <cell r="G109" t="str">
            <v>SUMAN GOSWAMI</v>
          </cell>
          <cell r="H109">
            <v>30</v>
          </cell>
          <cell r="I109">
            <v>11814</v>
          </cell>
          <cell r="J109">
            <v>11433</v>
          </cell>
          <cell r="K109">
            <v>0</v>
          </cell>
          <cell r="L109">
            <v>0</v>
          </cell>
          <cell r="M109">
            <v>11433</v>
          </cell>
          <cell r="N109">
            <v>984.5</v>
          </cell>
          <cell r="O109">
            <v>984.5</v>
          </cell>
          <cell r="P109">
            <v>1969</v>
          </cell>
          <cell r="Q109">
            <v>1905</v>
          </cell>
          <cell r="R109">
            <v>984.5</v>
          </cell>
          <cell r="S109">
            <v>953</v>
          </cell>
          <cell r="T109">
            <v>1143</v>
          </cell>
          <cell r="U109">
            <v>86</v>
          </cell>
          <cell r="V109">
            <v>110</v>
          </cell>
          <cell r="Z109">
            <v>11047</v>
          </cell>
          <cell r="AA109">
            <v>1905</v>
          </cell>
          <cell r="AB109">
            <v>1131</v>
          </cell>
          <cell r="AC109">
            <v>14083</v>
          </cell>
        </row>
        <row r="110">
          <cell r="G110" t="str">
            <v>SUNIL RAJAK</v>
          </cell>
          <cell r="H110">
            <v>29</v>
          </cell>
          <cell r="I110">
            <v>5114</v>
          </cell>
          <cell r="J110">
            <v>4784</v>
          </cell>
          <cell r="K110">
            <v>7672</v>
          </cell>
          <cell r="L110">
            <v>7177</v>
          </cell>
          <cell r="M110">
            <v>11961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90</v>
          </cell>
          <cell r="V110">
            <v>110</v>
          </cell>
          <cell r="Z110">
            <v>11761</v>
          </cell>
          <cell r="AA110">
            <v>0</v>
          </cell>
          <cell r="AB110">
            <v>1854</v>
          </cell>
          <cell r="AC110">
            <v>13615</v>
          </cell>
        </row>
        <row r="111">
          <cell r="G111" t="str">
            <v>SUNIL SHAW</v>
          </cell>
          <cell r="H111">
            <v>30</v>
          </cell>
          <cell r="I111">
            <v>6729</v>
          </cell>
          <cell r="J111">
            <v>6512</v>
          </cell>
          <cell r="K111">
            <v>0</v>
          </cell>
          <cell r="L111">
            <v>0</v>
          </cell>
          <cell r="M111">
            <v>6512</v>
          </cell>
          <cell r="N111">
            <v>560.75</v>
          </cell>
          <cell r="O111">
            <v>560.75</v>
          </cell>
          <cell r="P111">
            <v>1121.5</v>
          </cell>
          <cell r="Q111">
            <v>1085</v>
          </cell>
          <cell r="R111">
            <v>560.75</v>
          </cell>
          <cell r="S111">
            <v>543</v>
          </cell>
          <cell r="T111">
            <v>0</v>
          </cell>
          <cell r="U111">
            <v>49</v>
          </cell>
          <cell r="Z111">
            <v>7006</v>
          </cell>
          <cell r="AA111">
            <v>1085</v>
          </cell>
          <cell r="AB111">
            <v>1084</v>
          </cell>
          <cell r="AC111">
            <v>9175</v>
          </cell>
        </row>
        <row r="112">
          <cell r="G112" t="str">
            <v>SUNIL TEWARI</v>
          </cell>
          <cell r="H112">
            <v>11</v>
          </cell>
          <cell r="I112">
            <v>6754</v>
          </cell>
          <cell r="J112">
            <v>2397</v>
          </cell>
          <cell r="K112">
            <v>6754</v>
          </cell>
          <cell r="L112">
            <v>2397</v>
          </cell>
          <cell r="M112">
            <v>4794</v>
          </cell>
          <cell r="N112">
            <v>1125</v>
          </cell>
          <cell r="O112">
            <v>1126</v>
          </cell>
          <cell r="P112">
            <v>2251</v>
          </cell>
          <cell r="Q112">
            <v>799</v>
          </cell>
          <cell r="R112">
            <v>0</v>
          </cell>
          <cell r="S112">
            <v>0</v>
          </cell>
          <cell r="T112">
            <v>240</v>
          </cell>
          <cell r="U112">
            <v>36</v>
          </cell>
          <cell r="Z112">
            <v>4518</v>
          </cell>
          <cell r="AA112">
            <v>799</v>
          </cell>
          <cell r="AB112">
            <v>762</v>
          </cell>
          <cell r="AC112">
            <v>6079</v>
          </cell>
        </row>
        <row r="113">
          <cell r="G113" t="str">
            <v>SUSANTA SAHA</v>
          </cell>
          <cell r="H113">
            <v>31</v>
          </cell>
          <cell r="I113">
            <v>10854</v>
          </cell>
          <cell r="J113">
            <v>10854</v>
          </cell>
          <cell r="K113">
            <v>0</v>
          </cell>
          <cell r="L113">
            <v>0</v>
          </cell>
          <cell r="M113">
            <v>10854</v>
          </cell>
          <cell r="N113">
            <v>904.5</v>
          </cell>
          <cell r="O113">
            <v>904.5</v>
          </cell>
          <cell r="P113">
            <v>1809</v>
          </cell>
          <cell r="Q113">
            <v>1809</v>
          </cell>
          <cell r="R113">
            <v>904.5</v>
          </cell>
          <cell r="S113">
            <v>905</v>
          </cell>
          <cell r="T113">
            <v>1085</v>
          </cell>
          <cell r="U113">
            <v>81</v>
          </cell>
          <cell r="V113">
            <v>110</v>
          </cell>
          <cell r="W113">
            <v>200</v>
          </cell>
          <cell r="Z113">
            <v>10683</v>
          </cell>
          <cell r="AA113">
            <v>1809</v>
          </cell>
          <cell r="AC113">
            <v>12492</v>
          </cell>
        </row>
        <row r="114">
          <cell r="G114" t="str">
            <v>SUJAN MONDAL</v>
          </cell>
          <cell r="H114">
            <v>31</v>
          </cell>
          <cell r="I114">
            <v>8096</v>
          </cell>
          <cell r="J114">
            <v>8096</v>
          </cell>
          <cell r="K114">
            <v>0</v>
          </cell>
          <cell r="L114">
            <v>0</v>
          </cell>
          <cell r="M114">
            <v>8096</v>
          </cell>
          <cell r="N114">
            <v>675</v>
          </cell>
          <cell r="O114">
            <v>675</v>
          </cell>
          <cell r="P114">
            <v>1350</v>
          </cell>
          <cell r="Q114">
            <v>1350</v>
          </cell>
          <cell r="R114">
            <v>675</v>
          </cell>
          <cell r="S114">
            <v>675</v>
          </cell>
          <cell r="T114">
            <v>810</v>
          </cell>
          <cell r="U114">
            <v>61</v>
          </cell>
          <cell r="Z114">
            <v>7900</v>
          </cell>
          <cell r="AA114">
            <v>1350</v>
          </cell>
          <cell r="AB114">
            <v>654</v>
          </cell>
          <cell r="AC114">
            <v>9904</v>
          </cell>
        </row>
        <row r="115">
          <cell r="G115" t="str">
            <v>SUMAN MONDAL</v>
          </cell>
          <cell r="H115">
            <v>31</v>
          </cell>
          <cell r="I115">
            <v>8096</v>
          </cell>
          <cell r="J115">
            <v>8096</v>
          </cell>
          <cell r="K115">
            <v>0</v>
          </cell>
          <cell r="L115">
            <v>0</v>
          </cell>
          <cell r="M115">
            <v>8096</v>
          </cell>
          <cell r="N115">
            <v>675</v>
          </cell>
          <cell r="O115">
            <v>675</v>
          </cell>
          <cell r="P115">
            <v>1350</v>
          </cell>
          <cell r="Q115">
            <v>1350</v>
          </cell>
          <cell r="R115">
            <v>675</v>
          </cell>
          <cell r="S115">
            <v>675</v>
          </cell>
          <cell r="T115">
            <v>810</v>
          </cell>
          <cell r="U115">
            <v>61</v>
          </cell>
          <cell r="Z115">
            <v>7900</v>
          </cell>
          <cell r="AA115">
            <v>1350</v>
          </cell>
          <cell r="AB115">
            <v>327</v>
          </cell>
          <cell r="AC115">
            <v>9577</v>
          </cell>
        </row>
        <row r="116">
          <cell r="G116" t="str">
            <v>SURENDRA KUMAR RAMJI</v>
          </cell>
          <cell r="H116">
            <v>31</v>
          </cell>
          <cell r="I116">
            <v>6354</v>
          </cell>
          <cell r="J116">
            <v>6354</v>
          </cell>
          <cell r="K116">
            <v>9530</v>
          </cell>
          <cell r="L116">
            <v>9530</v>
          </cell>
          <cell r="M116">
            <v>15884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635</v>
          </cell>
          <cell r="U116">
            <v>119</v>
          </cell>
          <cell r="V116">
            <v>130</v>
          </cell>
          <cell r="Y116">
            <v>140</v>
          </cell>
          <cell r="Z116">
            <v>14860</v>
          </cell>
          <cell r="AA116">
            <v>0</v>
          </cell>
          <cell r="AB116">
            <v>1362</v>
          </cell>
          <cell r="AC116">
            <v>16222</v>
          </cell>
        </row>
        <row r="117">
          <cell r="G117" t="str">
            <v>SWAPAN KUNDU</v>
          </cell>
          <cell r="H117">
            <v>28</v>
          </cell>
          <cell r="I117">
            <v>10680</v>
          </cell>
          <cell r="J117">
            <v>9646</v>
          </cell>
          <cell r="K117">
            <v>0</v>
          </cell>
          <cell r="L117">
            <v>0</v>
          </cell>
          <cell r="M117">
            <v>9646</v>
          </cell>
          <cell r="N117">
            <v>890</v>
          </cell>
          <cell r="O117">
            <v>890</v>
          </cell>
          <cell r="P117">
            <v>1780</v>
          </cell>
          <cell r="Q117">
            <v>1608</v>
          </cell>
          <cell r="R117">
            <v>890</v>
          </cell>
          <cell r="S117">
            <v>804</v>
          </cell>
          <cell r="T117">
            <v>965</v>
          </cell>
          <cell r="U117">
            <v>72</v>
          </cell>
          <cell r="Y117">
            <v>2140</v>
          </cell>
          <cell r="Z117">
            <v>7273</v>
          </cell>
          <cell r="AA117">
            <v>1608</v>
          </cell>
          <cell r="AC117">
            <v>8881</v>
          </cell>
        </row>
        <row r="118">
          <cell r="G118" t="str">
            <v>SWAPNADEEP KUNDU</v>
          </cell>
          <cell r="H118">
            <v>25</v>
          </cell>
          <cell r="I118">
            <v>3980</v>
          </cell>
          <cell r="J118">
            <v>3210</v>
          </cell>
          <cell r="K118">
            <v>3980</v>
          </cell>
          <cell r="L118">
            <v>3210</v>
          </cell>
          <cell r="M118">
            <v>6420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321</v>
          </cell>
          <cell r="U118">
            <v>48</v>
          </cell>
          <cell r="Y118">
            <v>140</v>
          </cell>
          <cell r="Z118">
            <v>5911</v>
          </cell>
          <cell r="AA118">
            <v>0</v>
          </cell>
          <cell r="AB118">
            <v>2570</v>
          </cell>
          <cell r="AC118">
            <v>8481</v>
          </cell>
        </row>
        <row r="119">
          <cell r="G119" t="str">
            <v>TANMOY GHOSH</v>
          </cell>
          <cell r="H119">
            <v>29</v>
          </cell>
          <cell r="I119">
            <v>7195</v>
          </cell>
          <cell r="J119">
            <v>6731</v>
          </cell>
          <cell r="K119">
            <v>10792</v>
          </cell>
          <cell r="L119">
            <v>10096</v>
          </cell>
          <cell r="M119">
            <v>16827</v>
          </cell>
          <cell r="N119">
            <v>1499</v>
          </cell>
          <cell r="O119">
            <v>1499</v>
          </cell>
          <cell r="P119">
            <v>2998</v>
          </cell>
          <cell r="Q119">
            <v>2805</v>
          </cell>
          <cell r="R119">
            <v>0</v>
          </cell>
          <cell r="S119">
            <v>0</v>
          </cell>
          <cell r="T119">
            <v>673</v>
          </cell>
          <cell r="U119">
            <v>126</v>
          </cell>
          <cell r="V119">
            <v>130</v>
          </cell>
          <cell r="Z119">
            <v>15898</v>
          </cell>
          <cell r="AA119">
            <v>2805</v>
          </cell>
          <cell r="AC119">
            <v>18703</v>
          </cell>
        </row>
        <row r="120">
          <cell r="G120" t="str">
            <v>TAPAN KUMAR SASMAL</v>
          </cell>
          <cell r="H120">
            <v>31</v>
          </cell>
          <cell r="I120">
            <v>12900</v>
          </cell>
          <cell r="J120">
            <v>12900</v>
          </cell>
          <cell r="K120">
            <v>19350</v>
          </cell>
          <cell r="L120">
            <v>19350</v>
          </cell>
          <cell r="M120">
            <v>32250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150</v>
          </cell>
          <cell r="W120">
            <v>200</v>
          </cell>
          <cell r="Y120">
            <v>140</v>
          </cell>
          <cell r="Z120">
            <v>32160</v>
          </cell>
          <cell r="AA120">
            <v>0</v>
          </cell>
          <cell r="AC120">
            <v>32160</v>
          </cell>
        </row>
        <row r="121">
          <cell r="G121" t="str">
            <v>TARKESHWAR NATH PATWA</v>
          </cell>
          <cell r="H121">
            <v>31</v>
          </cell>
          <cell r="I121">
            <v>15032</v>
          </cell>
          <cell r="J121">
            <v>15032</v>
          </cell>
          <cell r="K121">
            <v>0</v>
          </cell>
          <cell r="L121">
            <v>0</v>
          </cell>
          <cell r="M121">
            <v>15032</v>
          </cell>
          <cell r="N121">
            <v>1252.6666666666667</v>
          </cell>
          <cell r="O121">
            <v>1252.6666666666667</v>
          </cell>
          <cell r="P121">
            <v>2505.3333333333335</v>
          </cell>
          <cell r="Q121">
            <v>2505</v>
          </cell>
          <cell r="R121">
            <v>1252.6666666666667</v>
          </cell>
          <cell r="S121">
            <v>1253</v>
          </cell>
          <cell r="T121">
            <v>1503</v>
          </cell>
          <cell r="U121">
            <v>113</v>
          </cell>
          <cell r="V121">
            <v>130</v>
          </cell>
          <cell r="X121">
            <v>301</v>
          </cell>
          <cell r="Y121">
            <v>560</v>
          </cell>
          <cell r="Z121">
            <v>14280</v>
          </cell>
          <cell r="AA121">
            <v>2505</v>
          </cell>
          <cell r="AB121">
            <v>2727</v>
          </cell>
          <cell r="AC121">
            <v>19512</v>
          </cell>
        </row>
        <row r="122">
          <cell r="G122" t="str">
            <v>UJJAL KANTI GUHA</v>
          </cell>
          <cell r="H122">
            <v>31</v>
          </cell>
          <cell r="I122">
            <v>10657</v>
          </cell>
          <cell r="J122">
            <v>10657</v>
          </cell>
          <cell r="K122">
            <v>0</v>
          </cell>
          <cell r="L122">
            <v>0</v>
          </cell>
          <cell r="M122">
            <v>10657</v>
          </cell>
          <cell r="N122">
            <v>888.08333333333337</v>
          </cell>
          <cell r="O122">
            <v>888.08333333333337</v>
          </cell>
          <cell r="P122">
            <v>1776.1666666666667</v>
          </cell>
          <cell r="Q122">
            <v>1776</v>
          </cell>
          <cell r="R122">
            <v>888.08333333333337</v>
          </cell>
          <cell r="S122">
            <v>888</v>
          </cell>
          <cell r="T122">
            <v>1066</v>
          </cell>
          <cell r="U122">
            <v>80</v>
          </cell>
          <cell r="V122">
            <v>110</v>
          </cell>
          <cell r="Z122">
            <v>10289</v>
          </cell>
          <cell r="AA122">
            <v>1776</v>
          </cell>
          <cell r="AB122">
            <v>108</v>
          </cell>
          <cell r="AC122">
            <v>12173</v>
          </cell>
        </row>
        <row r="123">
          <cell r="G123" t="str">
            <v>VIVEK SHAW</v>
          </cell>
          <cell r="H123">
            <v>27</v>
          </cell>
          <cell r="I123">
            <v>9719</v>
          </cell>
          <cell r="J123">
            <v>8465</v>
          </cell>
          <cell r="K123">
            <v>0</v>
          </cell>
          <cell r="L123">
            <v>0</v>
          </cell>
          <cell r="M123">
            <v>8465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63</v>
          </cell>
          <cell r="Z123">
            <v>8402</v>
          </cell>
          <cell r="AA123">
            <v>0</v>
          </cell>
          <cell r="AB123">
            <v>1138</v>
          </cell>
          <cell r="AC123">
            <v>9540</v>
          </cell>
        </row>
        <row r="124">
          <cell r="J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Z124">
            <v>0</v>
          </cell>
          <cell r="AA124">
            <v>0</v>
          </cell>
          <cell r="AC124">
            <v>0</v>
          </cell>
        </row>
        <row r="125">
          <cell r="J125">
            <v>1012125</v>
          </cell>
          <cell r="L125">
            <v>392413</v>
          </cell>
          <cell r="M125">
            <v>1404538</v>
          </cell>
          <cell r="Q125">
            <v>141370</v>
          </cell>
          <cell r="S125">
            <v>48301</v>
          </cell>
          <cell r="T125">
            <v>71594</v>
          </cell>
          <cell r="U125">
            <v>7302</v>
          </cell>
          <cell r="V125">
            <v>6630</v>
          </cell>
          <cell r="W125">
            <v>1600</v>
          </cell>
          <cell r="X125">
            <v>3010</v>
          </cell>
          <cell r="Y125">
            <v>51760</v>
          </cell>
          <cell r="Z125">
            <v>1320163</v>
          </cell>
          <cell r="AA125">
            <v>141370</v>
          </cell>
          <cell r="AB125">
            <v>128589</v>
          </cell>
          <cell r="AC125">
            <v>1590122</v>
          </cell>
        </row>
        <row r="127">
          <cell r="J127" t="str">
            <v>Basic</v>
          </cell>
          <cell r="L127" t="str">
            <v>Allowance</v>
          </cell>
          <cell r="Q127" t="str">
            <v>Attn+Prod Inc</v>
          </cell>
          <cell r="S127" t="str">
            <v>Tiffn</v>
          </cell>
          <cell r="T127" t="str">
            <v>PF</v>
          </cell>
          <cell r="U127" t="str">
            <v>Esi</v>
          </cell>
          <cell r="V127" t="str">
            <v>P.Tax</v>
          </cell>
          <cell r="W127" t="str">
            <v>Telephone</v>
          </cell>
          <cell r="X127" t="str">
            <v>Gas</v>
          </cell>
          <cell r="Y127" t="str">
            <v>Advance</v>
          </cell>
          <cell r="AB127" t="str">
            <v>Over Time</v>
          </cell>
          <cell r="AC127" t="str">
            <v>Net Pay</v>
          </cell>
        </row>
        <row r="141">
          <cell r="G141" t="str">
            <v>BINAY KUMAR SHARMA</v>
          </cell>
          <cell r="H141">
            <v>27</v>
          </cell>
          <cell r="I141">
            <v>3714</v>
          </cell>
          <cell r="J141">
            <v>3235</v>
          </cell>
          <cell r="K141">
            <v>3714</v>
          </cell>
          <cell r="L141">
            <v>3235</v>
          </cell>
          <cell r="M141">
            <v>6470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S141">
            <v>0</v>
          </cell>
          <cell r="T141">
            <v>324</v>
          </cell>
          <cell r="U141">
            <v>49</v>
          </cell>
          <cell r="Z141">
            <v>6097</v>
          </cell>
          <cell r="AA141">
            <v>0</v>
          </cell>
          <cell r="AC141">
            <v>6097</v>
          </cell>
        </row>
      </sheetData>
      <sheetData sheetId="1"/>
      <sheetData sheetId="2">
        <row r="7">
          <cell r="E7" t="str">
            <v>ANIL KUMAR PATHAK</v>
          </cell>
        </row>
        <row r="8">
          <cell r="E8" t="str">
            <v>ARPAN BAIDYA</v>
          </cell>
        </row>
        <row r="9">
          <cell r="E9" t="str">
            <v>ASHOK BANERJEE</v>
          </cell>
        </row>
        <row r="10">
          <cell r="E10" t="str">
            <v>AYAN BHATTACHARJEE</v>
          </cell>
        </row>
        <row r="11">
          <cell r="E11" t="str">
            <v>BABULA MOHARANA</v>
          </cell>
        </row>
        <row r="12">
          <cell r="E12" t="str">
            <v>BARUN DHALI</v>
          </cell>
        </row>
        <row r="13">
          <cell r="E13" t="str">
            <v>BIMLESH KUMAR SINGH</v>
          </cell>
        </row>
        <row r="14">
          <cell r="E14" t="str">
            <v>DIBYENDU PRAMANIK</v>
          </cell>
        </row>
        <row r="15">
          <cell r="E15" t="str">
            <v>DEEPAK RAUSHAN</v>
          </cell>
        </row>
        <row r="16">
          <cell r="E16" t="str">
            <v>HIRAMOHON MONDAL</v>
          </cell>
        </row>
        <row r="17">
          <cell r="E17" t="str">
            <v>JAGADISH MONDAL</v>
          </cell>
        </row>
        <row r="18">
          <cell r="E18" t="str">
            <v>JAMEEL ANSARI</v>
          </cell>
        </row>
        <row r="19">
          <cell r="E19" t="str">
            <v>KOLLA SRIKANTH RAO</v>
          </cell>
        </row>
        <row r="20">
          <cell r="E20" t="str">
            <v>LALTOO PRASAD</v>
          </cell>
        </row>
        <row r="21">
          <cell r="E21" t="str">
            <v>MAHESH BAHADUR SHARMA</v>
          </cell>
        </row>
        <row r="22">
          <cell r="E22" t="str">
            <v>MANGAL SARKAR</v>
          </cell>
        </row>
        <row r="23">
          <cell r="E23" t="str">
            <v>MANNU KUMAR SHAW</v>
          </cell>
        </row>
        <row r="24">
          <cell r="E24" t="str">
            <v>MOU MUKHERJEE</v>
          </cell>
        </row>
        <row r="25">
          <cell r="E25" t="str">
            <v>PANKAJ MISHRA</v>
          </cell>
        </row>
        <row r="26">
          <cell r="E26" t="str">
            <v>PRAKASH SINGH</v>
          </cell>
        </row>
        <row r="27">
          <cell r="E27" t="str">
            <v xml:space="preserve">RAHUL KUMAR </v>
          </cell>
        </row>
        <row r="28">
          <cell r="E28" t="str">
            <v>ROHIT GOSAI</v>
          </cell>
        </row>
        <row r="29">
          <cell r="E29" t="str">
            <v>SK NASIB ALI</v>
          </cell>
        </row>
        <row r="30">
          <cell r="E30" t="str">
            <v>SK RASHED</v>
          </cell>
        </row>
        <row r="31">
          <cell r="E31" t="str">
            <v>SOURAV BISWAS</v>
          </cell>
        </row>
        <row r="32">
          <cell r="E32" t="str">
            <v>SWAPAN KUNDU</v>
          </cell>
        </row>
        <row r="33">
          <cell r="E33" t="str">
            <v>SWAPNADEEP KUNDU</v>
          </cell>
        </row>
        <row r="34">
          <cell r="E34" t="str">
            <v>TANMOY GHOSH</v>
          </cell>
        </row>
        <row r="35">
          <cell r="E35" t="str">
            <v>DINESH PANDEY</v>
          </cell>
        </row>
        <row r="36">
          <cell r="E36" t="str">
            <v>SAMIT DAS</v>
          </cell>
        </row>
        <row r="37">
          <cell r="E37" t="str">
            <v>GOTETI NAGENDRA SURYANARAYANA</v>
          </cell>
        </row>
        <row r="39">
          <cell r="E39" t="str">
            <v>SANTU METE</v>
          </cell>
        </row>
        <row r="41">
          <cell r="E41" t="str">
            <v>KASTURI DHAR</v>
          </cell>
        </row>
        <row r="44">
          <cell r="F44">
            <v>513510</v>
          </cell>
        </row>
      </sheetData>
      <sheetData sheetId="3"/>
      <sheetData sheetId="4">
        <row r="2">
          <cell r="A2" t="str">
            <v>AJAY THAKUR</v>
          </cell>
          <cell r="B2" t="str">
            <v>JUTE</v>
          </cell>
          <cell r="C2" t="str">
            <v>SUPERVISOR</v>
          </cell>
          <cell r="D2">
            <v>2220.27</v>
          </cell>
          <cell r="E2">
            <v>2102</v>
          </cell>
          <cell r="F2">
            <v>0</v>
          </cell>
          <cell r="G2">
            <v>13999</v>
          </cell>
          <cell r="H2">
            <v>13999</v>
          </cell>
          <cell r="I2">
            <v>1</v>
          </cell>
          <cell r="J2">
            <v>301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3.3</v>
          </cell>
          <cell r="P2">
            <v>0</v>
          </cell>
          <cell r="Q2">
            <v>16714</v>
          </cell>
          <cell r="R2">
            <v>13999</v>
          </cell>
          <cell r="S2">
            <v>110</v>
          </cell>
          <cell r="T2">
            <v>1</v>
          </cell>
          <cell r="U2">
            <v>560</v>
          </cell>
          <cell r="V2">
            <v>16595.54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13321.63</v>
          </cell>
          <cell r="AC2">
            <v>0</v>
          </cell>
          <cell r="AD2">
            <v>1332</v>
          </cell>
          <cell r="AE2">
            <v>0</v>
          </cell>
          <cell r="AF2">
            <v>0</v>
          </cell>
          <cell r="AG2">
            <v>0</v>
          </cell>
          <cell r="AH2">
            <v>301</v>
          </cell>
          <cell r="AI2">
            <v>0</v>
          </cell>
          <cell r="AJ2">
            <v>13321.63</v>
          </cell>
          <cell r="AK2">
            <v>13999</v>
          </cell>
          <cell r="AL2">
            <v>0</v>
          </cell>
          <cell r="AM2">
            <v>1</v>
          </cell>
          <cell r="AN2">
            <v>1</v>
          </cell>
          <cell r="AO2">
            <v>29.5</v>
          </cell>
          <cell r="AP2">
            <v>1</v>
          </cell>
          <cell r="AQ2">
            <v>0</v>
          </cell>
          <cell r="AR2">
            <v>100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1</v>
          </cell>
          <cell r="AY2">
            <v>0</v>
          </cell>
          <cell r="AZ2">
            <v>0</v>
          </cell>
          <cell r="BA2">
            <v>100</v>
          </cell>
          <cell r="BB2">
            <v>0</v>
          </cell>
          <cell r="BC2">
            <v>266613.48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1</v>
          </cell>
          <cell r="BL2">
            <v>1</v>
          </cell>
          <cell r="BM2">
            <v>1200</v>
          </cell>
          <cell r="BN2">
            <v>5196</v>
          </cell>
          <cell r="BO2">
            <v>15984</v>
          </cell>
          <cell r="BP2">
            <v>31</v>
          </cell>
          <cell r="BQ2">
            <v>1110.1400000000001</v>
          </cell>
          <cell r="BR2">
            <v>0</v>
          </cell>
          <cell r="BS2">
            <v>433</v>
          </cell>
          <cell r="BT2">
            <v>15984</v>
          </cell>
          <cell r="BU2">
            <v>0</v>
          </cell>
          <cell r="BV2">
            <v>1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159859.56</v>
          </cell>
          <cell r="CB2">
            <v>1332</v>
          </cell>
          <cell r="CC2">
            <v>0</v>
          </cell>
          <cell r="CD2">
            <v>1862.77</v>
          </cell>
        </row>
        <row r="3">
          <cell r="A3" t="str">
            <v>AJAZ HAIDER</v>
          </cell>
          <cell r="B3" t="str">
            <v>WEAVING</v>
          </cell>
          <cell r="C3" t="str">
            <v>SUPERVISOR</v>
          </cell>
          <cell r="D3">
            <v>2711.83</v>
          </cell>
          <cell r="E3">
            <v>673</v>
          </cell>
          <cell r="F3">
            <v>0</v>
          </cell>
          <cell r="G3">
            <v>16271</v>
          </cell>
          <cell r="H3">
            <v>16271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9</v>
          </cell>
          <cell r="P3">
            <v>0</v>
          </cell>
          <cell r="Q3">
            <v>23821</v>
          </cell>
          <cell r="R3">
            <v>16271</v>
          </cell>
          <cell r="S3">
            <v>130</v>
          </cell>
          <cell r="T3">
            <v>1</v>
          </cell>
          <cell r="U3">
            <v>420</v>
          </cell>
          <cell r="V3">
            <v>21782.15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16271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6508.4</v>
          </cell>
          <cell r="AK3">
            <v>0</v>
          </cell>
          <cell r="AL3">
            <v>0</v>
          </cell>
          <cell r="AM3">
            <v>0</v>
          </cell>
          <cell r="AN3">
            <v>1</v>
          </cell>
          <cell r="AO3">
            <v>31</v>
          </cell>
          <cell r="AP3">
            <v>1</v>
          </cell>
          <cell r="AQ3">
            <v>0</v>
          </cell>
          <cell r="AR3">
            <v>40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123</v>
          </cell>
          <cell r="BB3">
            <v>0</v>
          </cell>
          <cell r="BC3">
            <v>266683.96000000002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1</v>
          </cell>
          <cell r="BM3">
            <v>1476</v>
          </cell>
          <cell r="BN3">
            <v>6348</v>
          </cell>
          <cell r="BO3">
            <v>0</v>
          </cell>
          <cell r="BP3">
            <v>31</v>
          </cell>
          <cell r="BQ3">
            <v>0</v>
          </cell>
          <cell r="BR3">
            <v>0</v>
          </cell>
          <cell r="BS3">
            <v>529</v>
          </cell>
          <cell r="BT3">
            <v>0</v>
          </cell>
          <cell r="BU3">
            <v>9762.6</v>
          </cell>
          <cell r="BV3">
            <v>1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195252</v>
          </cell>
          <cell r="CB3">
            <v>0</v>
          </cell>
          <cell r="CC3">
            <v>0</v>
          </cell>
          <cell r="CD3">
            <v>5511.15</v>
          </cell>
        </row>
        <row r="4">
          <cell r="A4" t="str">
            <v>AMARNATH GUPTA</v>
          </cell>
          <cell r="B4" t="str">
            <v>FINISHING</v>
          </cell>
          <cell r="C4" t="str">
            <v>SUPERVISOR</v>
          </cell>
          <cell r="D4">
            <v>0</v>
          </cell>
          <cell r="E4">
            <v>196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11257</v>
          </cell>
          <cell r="R4">
            <v>11453</v>
          </cell>
          <cell r="S4">
            <v>110</v>
          </cell>
          <cell r="T4">
            <v>1</v>
          </cell>
          <cell r="U4">
            <v>0</v>
          </cell>
          <cell r="V4">
            <v>11453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11453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11453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31</v>
          </cell>
          <cell r="AP4">
            <v>0</v>
          </cell>
          <cell r="AQ4">
            <v>0</v>
          </cell>
          <cell r="AR4">
            <v>100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86</v>
          </cell>
          <cell r="BB4">
            <v>0</v>
          </cell>
          <cell r="BC4">
            <v>141912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1032</v>
          </cell>
          <cell r="BN4">
            <v>4476</v>
          </cell>
          <cell r="BO4">
            <v>0</v>
          </cell>
          <cell r="BP4">
            <v>31</v>
          </cell>
          <cell r="BQ4">
            <v>0</v>
          </cell>
          <cell r="BR4">
            <v>0</v>
          </cell>
          <cell r="BS4">
            <v>373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137436</v>
          </cell>
          <cell r="CB4">
            <v>0</v>
          </cell>
          <cell r="CC4">
            <v>0</v>
          </cell>
          <cell r="CD4">
            <v>0</v>
          </cell>
        </row>
        <row r="5">
          <cell r="A5" t="str">
            <v>ANIL PATHAK</v>
          </cell>
          <cell r="B5" t="str">
            <v>GENERAL</v>
          </cell>
          <cell r="C5" t="str">
            <v>JUNIOR EXECTIVE</v>
          </cell>
          <cell r="D5">
            <v>0</v>
          </cell>
          <cell r="E5">
            <v>71</v>
          </cell>
          <cell r="F5">
            <v>0</v>
          </cell>
          <cell r="G5">
            <v>9404</v>
          </cell>
          <cell r="H5">
            <v>9404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9333</v>
          </cell>
          <cell r="R5">
            <v>9404</v>
          </cell>
          <cell r="S5">
            <v>0</v>
          </cell>
          <cell r="T5">
            <v>1</v>
          </cell>
          <cell r="U5">
            <v>0</v>
          </cell>
          <cell r="V5">
            <v>9404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9404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3761.6</v>
          </cell>
          <cell r="AK5">
            <v>0</v>
          </cell>
          <cell r="AL5">
            <v>0</v>
          </cell>
          <cell r="AM5">
            <v>0</v>
          </cell>
          <cell r="AN5">
            <v>1</v>
          </cell>
          <cell r="AO5">
            <v>31</v>
          </cell>
          <cell r="AP5">
            <v>1</v>
          </cell>
          <cell r="AQ5">
            <v>0</v>
          </cell>
          <cell r="AR5">
            <v>40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71</v>
          </cell>
          <cell r="BB5">
            <v>0</v>
          </cell>
          <cell r="BC5">
            <v>135328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852</v>
          </cell>
          <cell r="BN5">
            <v>3672</v>
          </cell>
          <cell r="BO5">
            <v>0</v>
          </cell>
          <cell r="BP5">
            <v>31</v>
          </cell>
          <cell r="BQ5">
            <v>0</v>
          </cell>
          <cell r="BR5">
            <v>0</v>
          </cell>
          <cell r="BS5">
            <v>306</v>
          </cell>
          <cell r="BT5">
            <v>0</v>
          </cell>
          <cell r="BU5">
            <v>5642.4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112848</v>
          </cell>
          <cell r="CB5">
            <v>0</v>
          </cell>
          <cell r="CC5">
            <v>0</v>
          </cell>
          <cell r="CD5">
            <v>0</v>
          </cell>
        </row>
        <row r="6">
          <cell r="A6" t="str">
            <v>ANIL SHAW</v>
          </cell>
          <cell r="B6" t="str">
            <v>WEAVING</v>
          </cell>
          <cell r="C6" t="str">
            <v>JUNIOR EXECTIVE</v>
          </cell>
          <cell r="D6">
            <v>1428.33</v>
          </cell>
          <cell r="E6">
            <v>773</v>
          </cell>
          <cell r="F6">
            <v>0</v>
          </cell>
          <cell r="G6">
            <v>4285</v>
          </cell>
          <cell r="H6">
            <v>4285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2.5</v>
          </cell>
          <cell r="P6">
            <v>0</v>
          </cell>
          <cell r="Q6">
            <v>10032</v>
          </cell>
          <cell r="R6">
            <v>8570</v>
          </cell>
          <cell r="S6">
            <v>0</v>
          </cell>
          <cell r="T6">
            <v>1</v>
          </cell>
          <cell r="U6">
            <v>280</v>
          </cell>
          <cell r="V6">
            <v>9376.32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8570</v>
          </cell>
          <cell r="AC6">
            <v>0</v>
          </cell>
          <cell r="AD6">
            <v>428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4285</v>
          </cell>
          <cell r="AK6">
            <v>0</v>
          </cell>
          <cell r="AL6">
            <v>0</v>
          </cell>
          <cell r="AM6">
            <v>1</v>
          </cell>
          <cell r="AN6">
            <v>0.5</v>
          </cell>
          <cell r="AO6">
            <v>31</v>
          </cell>
          <cell r="AP6">
            <v>0.5</v>
          </cell>
          <cell r="AQ6">
            <v>0</v>
          </cell>
          <cell r="AR6">
            <v>50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65</v>
          </cell>
          <cell r="BB6">
            <v>0</v>
          </cell>
          <cell r="BC6">
            <v>137033.96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1</v>
          </cell>
          <cell r="BM6">
            <v>780</v>
          </cell>
          <cell r="BN6">
            <v>3348</v>
          </cell>
          <cell r="BO6">
            <v>5136</v>
          </cell>
          <cell r="BP6">
            <v>31</v>
          </cell>
          <cell r="BQ6">
            <v>0</v>
          </cell>
          <cell r="BR6">
            <v>0</v>
          </cell>
          <cell r="BS6">
            <v>279</v>
          </cell>
          <cell r="BT6">
            <v>5136</v>
          </cell>
          <cell r="BU6">
            <v>4285</v>
          </cell>
          <cell r="BV6">
            <v>1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102840</v>
          </cell>
          <cell r="CB6">
            <v>428</v>
          </cell>
          <cell r="CC6">
            <v>0</v>
          </cell>
          <cell r="CD6">
            <v>806.32</v>
          </cell>
        </row>
        <row r="7">
          <cell r="A7" t="str">
            <v>APURBA NANDI</v>
          </cell>
          <cell r="B7" t="str">
            <v>MILL MECHANICAL</v>
          </cell>
          <cell r="C7" t="str">
            <v>SUPERVISOR</v>
          </cell>
          <cell r="D7">
            <v>1629.33</v>
          </cell>
          <cell r="E7">
            <v>1051</v>
          </cell>
          <cell r="F7">
            <v>0</v>
          </cell>
          <cell r="G7">
            <v>9776</v>
          </cell>
          <cell r="H7">
            <v>9776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11169</v>
          </cell>
          <cell r="R7">
            <v>9776</v>
          </cell>
          <cell r="S7">
            <v>0</v>
          </cell>
          <cell r="T7">
            <v>1</v>
          </cell>
          <cell r="U7">
            <v>0</v>
          </cell>
          <cell r="V7">
            <v>10590.67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9776</v>
          </cell>
          <cell r="AC7">
            <v>0</v>
          </cell>
          <cell r="AD7">
            <v>977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9776</v>
          </cell>
          <cell r="AK7">
            <v>9776</v>
          </cell>
          <cell r="AL7">
            <v>0</v>
          </cell>
          <cell r="AM7">
            <v>1</v>
          </cell>
          <cell r="AN7">
            <v>1</v>
          </cell>
          <cell r="AO7">
            <v>31</v>
          </cell>
          <cell r="AP7">
            <v>1</v>
          </cell>
          <cell r="AQ7">
            <v>0</v>
          </cell>
          <cell r="AR7">
            <v>100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1</v>
          </cell>
          <cell r="AY7">
            <v>0</v>
          </cell>
          <cell r="AZ7">
            <v>0</v>
          </cell>
          <cell r="BA7">
            <v>74</v>
          </cell>
          <cell r="BB7">
            <v>0</v>
          </cell>
          <cell r="BC7">
            <v>191508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1</v>
          </cell>
          <cell r="BL7">
            <v>1</v>
          </cell>
          <cell r="BM7">
            <v>888</v>
          </cell>
          <cell r="BN7">
            <v>3816</v>
          </cell>
          <cell r="BO7">
            <v>11724</v>
          </cell>
          <cell r="BP7">
            <v>31</v>
          </cell>
          <cell r="BQ7">
            <v>814.67</v>
          </cell>
          <cell r="BR7">
            <v>0</v>
          </cell>
          <cell r="BS7">
            <v>318</v>
          </cell>
          <cell r="BT7">
            <v>11724</v>
          </cell>
          <cell r="BU7">
            <v>0</v>
          </cell>
          <cell r="BV7">
            <v>1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117312</v>
          </cell>
          <cell r="CB7">
            <v>977</v>
          </cell>
          <cell r="CC7">
            <v>0</v>
          </cell>
          <cell r="CD7">
            <v>0</v>
          </cell>
        </row>
        <row r="8">
          <cell r="A8" t="str">
            <v>ARPAN BAIDYA</v>
          </cell>
          <cell r="B8" t="str">
            <v>FACTORY MECHANICAL</v>
          </cell>
          <cell r="C8" t="str">
            <v>S4 LOOM FITTER</v>
          </cell>
          <cell r="D8">
            <v>1160</v>
          </cell>
          <cell r="E8">
            <v>889</v>
          </cell>
          <cell r="F8">
            <v>0</v>
          </cell>
          <cell r="G8">
            <v>7440</v>
          </cell>
          <cell r="H8">
            <v>7440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4</v>
          </cell>
          <cell r="P8">
            <v>0</v>
          </cell>
          <cell r="Q8">
            <v>9011</v>
          </cell>
          <cell r="R8">
            <v>7440</v>
          </cell>
          <cell r="S8">
            <v>0</v>
          </cell>
          <cell r="T8">
            <v>1</v>
          </cell>
          <cell r="U8">
            <v>140</v>
          </cell>
          <cell r="V8">
            <v>8740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6960</v>
          </cell>
          <cell r="AC8">
            <v>0</v>
          </cell>
          <cell r="AD8">
            <v>696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6960</v>
          </cell>
          <cell r="AK8">
            <v>0</v>
          </cell>
          <cell r="AL8">
            <v>0</v>
          </cell>
          <cell r="AM8">
            <v>1</v>
          </cell>
          <cell r="AN8">
            <v>1</v>
          </cell>
          <cell r="AO8">
            <v>29</v>
          </cell>
          <cell r="AP8">
            <v>1</v>
          </cell>
          <cell r="AQ8">
            <v>0</v>
          </cell>
          <cell r="AR8">
            <v>100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53</v>
          </cell>
          <cell r="BB8">
            <v>0</v>
          </cell>
          <cell r="BC8">
            <v>130356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1</v>
          </cell>
          <cell r="BL8">
            <v>1</v>
          </cell>
          <cell r="BM8">
            <v>636</v>
          </cell>
          <cell r="BN8">
            <v>2724</v>
          </cell>
          <cell r="BO8">
            <v>8352</v>
          </cell>
          <cell r="BP8">
            <v>31</v>
          </cell>
          <cell r="BQ8">
            <v>580</v>
          </cell>
          <cell r="BR8">
            <v>0</v>
          </cell>
          <cell r="BS8">
            <v>227</v>
          </cell>
          <cell r="BT8">
            <v>8352</v>
          </cell>
          <cell r="BU8">
            <v>0</v>
          </cell>
          <cell r="BV8">
            <v>1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83520</v>
          </cell>
          <cell r="CB8">
            <v>696</v>
          </cell>
          <cell r="CC8">
            <v>0</v>
          </cell>
          <cell r="CD8">
            <v>1200</v>
          </cell>
        </row>
        <row r="9">
          <cell r="A9" t="str">
            <v>ARUN SHAW</v>
          </cell>
          <cell r="B9" t="str">
            <v>GENERAL</v>
          </cell>
          <cell r="C9" t="str">
            <v>SUPERVISOR</v>
          </cell>
          <cell r="D9">
            <v>976.66</v>
          </cell>
          <cell r="E9">
            <v>884</v>
          </cell>
          <cell r="F9">
            <v>0</v>
          </cell>
          <cell r="G9">
            <v>5956</v>
          </cell>
          <cell r="H9">
            <v>5956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6441</v>
          </cell>
          <cell r="R9">
            <v>5956</v>
          </cell>
          <cell r="S9">
            <v>0</v>
          </cell>
          <cell r="T9">
            <v>1</v>
          </cell>
          <cell r="U9">
            <v>840</v>
          </cell>
          <cell r="V9">
            <v>6348.27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5859.94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5859.94</v>
          </cell>
          <cell r="AK9">
            <v>5956</v>
          </cell>
          <cell r="AL9">
            <v>0</v>
          </cell>
          <cell r="AM9">
            <v>0</v>
          </cell>
          <cell r="AN9">
            <v>1</v>
          </cell>
          <cell r="AO9">
            <v>30.5</v>
          </cell>
          <cell r="AP9">
            <v>1</v>
          </cell>
          <cell r="AQ9">
            <v>0</v>
          </cell>
          <cell r="AR9">
            <v>100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1</v>
          </cell>
          <cell r="AY9">
            <v>0</v>
          </cell>
          <cell r="AZ9">
            <v>0</v>
          </cell>
          <cell r="BA9">
            <v>44</v>
          </cell>
          <cell r="BB9">
            <v>0</v>
          </cell>
          <cell r="BC9">
            <v>108059.16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1</v>
          </cell>
          <cell r="BL9">
            <v>1</v>
          </cell>
          <cell r="BM9">
            <v>528</v>
          </cell>
          <cell r="BN9">
            <v>2292</v>
          </cell>
          <cell r="BO9">
            <v>0</v>
          </cell>
          <cell r="BP9">
            <v>31</v>
          </cell>
          <cell r="BQ9">
            <v>488.33</v>
          </cell>
          <cell r="BR9">
            <v>0</v>
          </cell>
          <cell r="BS9">
            <v>191</v>
          </cell>
          <cell r="BT9">
            <v>0</v>
          </cell>
          <cell r="BU9">
            <v>0</v>
          </cell>
          <cell r="BV9">
            <v>1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70319.28</v>
          </cell>
          <cell r="CB9">
            <v>0</v>
          </cell>
          <cell r="CC9">
            <v>0</v>
          </cell>
          <cell r="CD9">
            <v>0</v>
          </cell>
        </row>
        <row r="10">
          <cell r="A10" t="str">
            <v>ARUP BANERJEE</v>
          </cell>
          <cell r="B10" t="str">
            <v>JUTE</v>
          </cell>
          <cell r="C10" t="str">
            <v>SUPERVISOR</v>
          </cell>
          <cell r="D10">
            <v>0</v>
          </cell>
          <cell r="E10">
            <v>1174</v>
          </cell>
          <cell r="F10">
            <v>0</v>
          </cell>
          <cell r="G10">
            <v>7613.6</v>
          </cell>
          <cell r="H10">
            <v>7613.6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0.6</v>
          </cell>
          <cell r="P10">
            <v>0</v>
          </cell>
          <cell r="Q10">
            <v>18228</v>
          </cell>
          <cell r="R10">
            <v>19034</v>
          </cell>
          <cell r="S10">
            <v>130</v>
          </cell>
          <cell r="T10">
            <v>1</v>
          </cell>
          <cell r="U10">
            <v>140</v>
          </cell>
          <cell r="V10">
            <v>19402.400000000001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19034</v>
          </cell>
          <cell r="AC10">
            <v>0</v>
          </cell>
          <cell r="AD10">
            <v>761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7613.6</v>
          </cell>
          <cell r="AK10">
            <v>0</v>
          </cell>
          <cell r="AL10">
            <v>0</v>
          </cell>
          <cell r="AM10">
            <v>1</v>
          </cell>
          <cell r="AN10">
            <v>0.4</v>
          </cell>
          <cell r="AO10">
            <v>31</v>
          </cell>
          <cell r="AP10">
            <v>0.4</v>
          </cell>
          <cell r="AQ10">
            <v>0</v>
          </cell>
          <cell r="AR10">
            <v>40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143</v>
          </cell>
          <cell r="BB10">
            <v>0</v>
          </cell>
          <cell r="BC10">
            <v>260195.20000000001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1716</v>
          </cell>
          <cell r="BN10">
            <v>7428</v>
          </cell>
          <cell r="BO10">
            <v>9132</v>
          </cell>
          <cell r="BP10">
            <v>31</v>
          </cell>
          <cell r="BQ10">
            <v>0</v>
          </cell>
          <cell r="BR10">
            <v>0</v>
          </cell>
          <cell r="BS10">
            <v>619</v>
          </cell>
          <cell r="BT10">
            <v>9132</v>
          </cell>
          <cell r="BU10">
            <v>11420.4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228408</v>
          </cell>
          <cell r="CB10">
            <v>761</v>
          </cell>
          <cell r="CC10">
            <v>0</v>
          </cell>
          <cell r="CD10">
            <v>368.4</v>
          </cell>
        </row>
        <row r="11">
          <cell r="A11" t="str">
            <v>ASHIS SARKAR</v>
          </cell>
          <cell r="B11" t="str">
            <v>JUTE</v>
          </cell>
          <cell r="C11" t="str">
            <v>SUPERVISOR</v>
          </cell>
          <cell r="D11">
            <v>1695.97</v>
          </cell>
          <cell r="E11">
            <v>1204</v>
          </cell>
          <cell r="F11">
            <v>0</v>
          </cell>
          <cell r="G11">
            <v>10515</v>
          </cell>
          <cell r="H11">
            <v>10515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11516</v>
          </cell>
          <cell r="R11">
            <v>10515</v>
          </cell>
          <cell r="S11">
            <v>110</v>
          </cell>
          <cell r="T11">
            <v>1</v>
          </cell>
          <cell r="U11">
            <v>0</v>
          </cell>
          <cell r="V11">
            <v>11023.79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10175.81</v>
          </cell>
          <cell r="AC11">
            <v>0</v>
          </cell>
          <cell r="AD11">
            <v>1017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10175.81</v>
          </cell>
          <cell r="AK11">
            <v>10515</v>
          </cell>
          <cell r="AL11">
            <v>0</v>
          </cell>
          <cell r="AM11">
            <v>1</v>
          </cell>
          <cell r="AN11">
            <v>1</v>
          </cell>
          <cell r="AO11">
            <v>30</v>
          </cell>
          <cell r="AP11">
            <v>1</v>
          </cell>
          <cell r="AQ11">
            <v>0</v>
          </cell>
          <cell r="AR11">
            <v>100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1</v>
          </cell>
          <cell r="AY11">
            <v>0</v>
          </cell>
          <cell r="AZ11">
            <v>0</v>
          </cell>
          <cell r="BA11">
            <v>77</v>
          </cell>
          <cell r="BB11">
            <v>0</v>
          </cell>
          <cell r="BC11">
            <v>200358.12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1</v>
          </cell>
          <cell r="BL11">
            <v>1</v>
          </cell>
          <cell r="BM11">
            <v>924</v>
          </cell>
          <cell r="BN11">
            <v>3972</v>
          </cell>
          <cell r="BO11">
            <v>12204</v>
          </cell>
          <cell r="BP11">
            <v>31</v>
          </cell>
          <cell r="BQ11">
            <v>847.98</v>
          </cell>
          <cell r="BR11">
            <v>0</v>
          </cell>
          <cell r="BS11">
            <v>331</v>
          </cell>
          <cell r="BT11">
            <v>12204</v>
          </cell>
          <cell r="BU11">
            <v>0</v>
          </cell>
          <cell r="BV11">
            <v>1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122109.72</v>
          </cell>
          <cell r="CB11">
            <v>1017</v>
          </cell>
          <cell r="CC11">
            <v>0</v>
          </cell>
          <cell r="CD11">
            <v>0</v>
          </cell>
        </row>
        <row r="12">
          <cell r="A12" t="str">
            <v>ASHOK BANERJEE</v>
          </cell>
          <cell r="B12" t="str">
            <v>SPINNING WINDING</v>
          </cell>
          <cell r="C12" t="str">
            <v>MANAGER</v>
          </cell>
          <cell r="D12">
            <v>0</v>
          </cell>
          <cell r="E12">
            <v>270</v>
          </cell>
          <cell r="F12">
            <v>0</v>
          </cell>
          <cell r="G12">
            <v>25000</v>
          </cell>
          <cell r="H12">
            <v>25000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21504</v>
          </cell>
          <cell r="R12">
            <v>25000</v>
          </cell>
          <cell r="S12">
            <v>130</v>
          </cell>
          <cell r="T12">
            <v>0</v>
          </cell>
          <cell r="U12">
            <v>140</v>
          </cell>
          <cell r="V12">
            <v>21774.19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21774.19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8709.68</v>
          </cell>
          <cell r="AK12">
            <v>25000</v>
          </cell>
          <cell r="AL12">
            <v>0</v>
          </cell>
          <cell r="AM12">
            <v>0</v>
          </cell>
          <cell r="AN12">
            <v>1</v>
          </cell>
          <cell r="AO12">
            <v>27</v>
          </cell>
          <cell r="AP12">
            <v>1</v>
          </cell>
          <cell r="AQ12">
            <v>0</v>
          </cell>
          <cell r="AR12">
            <v>40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1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336290.28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31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13064.51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261290.28</v>
          </cell>
          <cell r="CB12">
            <v>0</v>
          </cell>
          <cell r="CC12">
            <v>0</v>
          </cell>
          <cell r="CD12">
            <v>0</v>
          </cell>
        </row>
        <row r="13">
          <cell r="A13" t="str">
            <v>ASHOK CHOUDHARY</v>
          </cell>
          <cell r="B13" t="str">
            <v>JUTE</v>
          </cell>
          <cell r="C13" t="str">
            <v>SUPERVISOR</v>
          </cell>
          <cell r="D13">
            <v>976.02</v>
          </cell>
          <cell r="E13">
            <v>629</v>
          </cell>
          <cell r="F13">
            <v>0</v>
          </cell>
          <cell r="G13">
            <v>6260</v>
          </cell>
          <cell r="H13">
            <v>6260</v>
          </cell>
          <cell r="I13">
            <v>1</v>
          </cell>
          <cell r="J13">
            <v>301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6</v>
          </cell>
          <cell r="P13">
            <v>0</v>
          </cell>
          <cell r="Q13">
            <v>8507</v>
          </cell>
          <cell r="R13">
            <v>6260</v>
          </cell>
          <cell r="S13">
            <v>0</v>
          </cell>
          <cell r="T13">
            <v>1</v>
          </cell>
          <cell r="U13">
            <v>0</v>
          </cell>
          <cell r="V13">
            <v>8159.66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5856.13</v>
          </cell>
          <cell r="AC13">
            <v>0</v>
          </cell>
          <cell r="AD13">
            <v>585</v>
          </cell>
          <cell r="AE13">
            <v>0</v>
          </cell>
          <cell r="AF13">
            <v>0</v>
          </cell>
          <cell r="AG13">
            <v>0</v>
          </cell>
          <cell r="AH13">
            <v>301</v>
          </cell>
          <cell r="AI13">
            <v>0</v>
          </cell>
          <cell r="AJ13">
            <v>5856.13</v>
          </cell>
          <cell r="AK13">
            <v>6260</v>
          </cell>
          <cell r="AL13">
            <v>0</v>
          </cell>
          <cell r="AM13">
            <v>1</v>
          </cell>
          <cell r="AN13">
            <v>1</v>
          </cell>
          <cell r="AO13">
            <v>29</v>
          </cell>
          <cell r="AP13">
            <v>1</v>
          </cell>
          <cell r="AQ13">
            <v>0</v>
          </cell>
          <cell r="AR13">
            <v>100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1</v>
          </cell>
          <cell r="AY13">
            <v>0</v>
          </cell>
          <cell r="AZ13">
            <v>0</v>
          </cell>
          <cell r="BA13">
            <v>44</v>
          </cell>
          <cell r="BB13">
            <v>0</v>
          </cell>
          <cell r="BC13">
            <v>119545.92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1</v>
          </cell>
          <cell r="BM13">
            <v>528</v>
          </cell>
          <cell r="BN13">
            <v>2292</v>
          </cell>
          <cell r="BO13">
            <v>7020</v>
          </cell>
          <cell r="BP13">
            <v>31</v>
          </cell>
          <cell r="BQ13">
            <v>488.01</v>
          </cell>
          <cell r="BR13">
            <v>0</v>
          </cell>
          <cell r="BS13">
            <v>191</v>
          </cell>
          <cell r="BT13">
            <v>7020</v>
          </cell>
          <cell r="BU13">
            <v>0</v>
          </cell>
          <cell r="BV13">
            <v>1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70273.56</v>
          </cell>
          <cell r="CB13">
            <v>585</v>
          </cell>
          <cell r="CC13">
            <v>0</v>
          </cell>
          <cell r="CD13">
            <v>1514.52</v>
          </cell>
        </row>
        <row r="14">
          <cell r="A14" t="str">
            <v>ASHOK KUMAR PANDEY</v>
          </cell>
          <cell r="B14" t="str">
            <v>JUTE</v>
          </cell>
          <cell r="C14" t="str">
            <v>EXECUTIVE</v>
          </cell>
          <cell r="D14">
            <v>3428.33</v>
          </cell>
          <cell r="E14">
            <v>2762</v>
          </cell>
          <cell r="F14">
            <v>0</v>
          </cell>
          <cell r="G14">
            <v>20570</v>
          </cell>
          <cell r="H14">
            <v>20570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3</v>
          </cell>
          <cell r="P14">
            <v>0</v>
          </cell>
          <cell r="Q14">
            <v>25439</v>
          </cell>
          <cell r="R14">
            <v>20570</v>
          </cell>
          <cell r="S14">
            <v>130</v>
          </cell>
          <cell r="T14">
            <v>1</v>
          </cell>
          <cell r="U14">
            <v>420</v>
          </cell>
          <cell r="V14">
            <v>24772.48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20570</v>
          </cell>
          <cell r="AC14">
            <v>0</v>
          </cell>
          <cell r="AD14">
            <v>1500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20570</v>
          </cell>
          <cell r="AK14">
            <v>20570</v>
          </cell>
          <cell r="AL14">
            <v>0</v>
          </cell>
          <cell r="AM14">
            <v>1</v>
          </cell>
          <cell r="AN14">
            <v>1</v>
          </cell>
          <cell r="AO14">
            <v>31</v>
          </cell>
          <cell r="AP14">
            <v>1</v>
          </cell>
          <cell r="AQ14">
            <v>0</v>
          </cell>
          <cell r="AR14">
            <v>100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1</v>
          </cell>
          <cell r="AY14">
            <v>0</v>
          </cell>
          <cell r="AZ14">
            <v>0</v>
          </cell>
          <cell r="BA14">
            <v>155</v>
          </cell>
          <cell r="BB14">
            <v>0</v>
          </cell>
          <cell r="BC14">
            <v>396288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</v>
          </cell>
          <cell r="BL14">
            <v>1</v>
          </cell>
          <cell r="BM14">
            <v>1860</v>
          </cell>
          <cell r="BN14">
            <v>8028</v>
          </cell>
          <cell r="BO14">
            <v>18000</v>
          </cell>
          <cell r="BP14">
            <v>31</v>
          </cell>
          <cell r="BQ14">
            <v>1714.17</v>
          </cell>
          <cell r="BR14">
            <v>0</v>
          </cell>
          <cell r="BS14">
            <v>669</v>
          </cell>
          <cell r="BT14">
            <v>24684</v>
          </cell>
          <cell r="BU14">
            <v>0</v>
          </cell>
          <cell r="BV14">
            <v>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246840</v>
          </cell>
          <cell r="CB14">
            <v>2057</v>
          </cell>
          <cell r="CC14">
            <v>0</v>
          </cell>
          <cell r="CD14">
            <v>2488.31</v>
          </cell>
        </row>
        <row r="15">
          <cell r="A15" t="str">
            <v>AYAN BHATTACHARJEE</v>
          </cell>
          <cell r="B15" t="str">
            <v>CASHIER</v>
          </cell>
          <cell r="C15" t="str">
            <v>SUPERVISOR</v>
          </cell>
          <cell r="D15">
            <v>1555.83</v>
          </cell>
          <cell r="E15">
            <v>1004</v>
          </cell>
          <cell r="F15">
            <v>0</v>
          </cell>
          <cell r="G15">
            <v>9335</v>
          </cell>
          <cell r="H15">
            <v>9335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4.0999999999999996</v>
          </cell>
          <cell r="P15">
            <v>0</v>
          </cell>
          <cell r="Q15">
            <v>12408</v>
          </cell>
          <cell r="R15">
            <v>9335</v>
          </cell>
          <cell r="S15">
            <v>0</v>
          </cell>
          <cell r="T15">
            <v>1</v>
          </cell>
          <cell r="U15">
            <v>0</v>
          </cell>
          <cell r="V15">
            <v>11856.21</v>
          </cell>
          <cell r="W15">
            <v>0</v>
          </cell>
          <cell r="X15">
            <v>0</v>
          </cell>
          <cell r="Y15">
            <v>0</v>
          </cell>
          <cell r="Z15">
            <v>200</v>
          </cell>
          <cell r="AA15">
            <v>0</v>
          </cell>
          <cell r="AB15">
            <v>9335</v>
          </cell>
          <cell r="AC15">
            <v>0</v>
          </cell>
          <cell r="AD15">
            <v>933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9335</v>
          </cell>
          <cell r="AK15">
            <v>9335</v>
          </cell>
          <cell r="AL15">
            <v>0</v>
          </cell>
          <cell r="AM15">
            <v>1</v>
          </cell>
          <cell r="AN15">
            <v>1</v>
          </cell>
          <cell r="AO15">
            <v>31</v>
          </cell>
          <cell r="AP15">
            <v>1</v>
          </cell>
          <cell r="AQ15">
            <v>0</v>
          </cell>
          <cell r="AR15">
            <v>100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</v>
          </cell>
          <cell r="AY15">
            <v>0</v>
          </cell>
          <cell r="AZ15">
            <v>0</v>
          </cell>
          <cell r="BA15">
            <v>71</v>
          </cell>
          <cell r="BB15">
            <v>0</v>
          </cell>
          <cell r="BC15">
            <v>185274</v>
          </cell>
          <cell r="BD15">
            <v>0</v>
          </cell>
          <cell r="BE15">
            <v>0</v>
          </cell>
          <cell r="BF15">
            <v>200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1</v>
          </cell>
          <cell r="BL15">
            <v>1</v>
          </cell>
          <cell r="BM15">
            <v>852</v>
          </cell>
          <cell r="BN15">
            <v>3648</v>
          </cell>
          <cell r="BO15">
            <v>11196</v>
          </cell>
          <cell r="BP15">
            <v>31</v>
          </cell>
          <cell r="BQ15">
            <v>777.92</v>
          </cell>
          <cell r="BR15">
            <v>0</v>
          </cell>
          <cell r="BS15">
            <v>304</v>
          </cell>
          <cell r="BT15">
            <v>11196</v>
          </cell>
          <cell r="BU15">
            <v>0</v>
          </cell>
          <cell r="BV15">
            <v>1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112020</v>
          </cell>
          <cell r="CB15">
            <v>933</v>
          </cell>
          <cell r="CC15">
            <v>0</v>
          </cell>
          <cell r="CD15">
            <v>1543.29</v>
          </cell>
        </row>
        <row r="16">
          <cell r="A16" t="str">
            <v>BABULA MOHARANA</v>
          </cell>
          <cell r="B16" t="str">
            <v>MIS</v>
          </cell>
          <cell r="C16" t="str">
            <v>EXECUTIVE</v>
          </cell>
          <cell r="D16">
            <v>0</v>
          </cell>
          <cell r="E16">
            <v>5270</v>
          </cell>
          <cell r="F16">
            <v>0</v>
          </cell>
          <cell r="G16">
            <v>24691</v>
          </cell>
          <cell r="H16">
            <v>24691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19421</v>
          </cell>
          <cell r="R16">
            <v>24691</v>
          </cell>
          <cell r="S16">
            <v>130</v>
          </cell>
          <cell r="T16">
            <v>0</v>
          </cell>
          <cell r="U16">
            <v>5140</v>
          </cell>
          <cell r="V16">
            <v>24691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24691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9876.4</v>
          </cell>
          <cell r="AK16">
            <v>0</v>
          </cell>
          <cell r="AL16">
            <v>0</v>
          </cell>
          <cell r="AM16">
            <v>0</v>
          </cell>
          <cell r="AN16">
            <v>1</v>
          </cell>
          <cell r="AO16">
            <v>31</v>
          </cell>
          <cell r="AP16">
            <v>1</v>
          </cell>
          <cell r="AQ16">
            <v>0</v>
          </cell>
          <cell r="AR16">
            <v>40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345674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31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14814.6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296292</v>
          </cell>
          <cell r="CB16">
            <v>0</v>
          </cell>
          <cell r="CC16">
            <v>0</v>
          </cell>
          <cell r="CD16">
            <v>0</v>
          </cell>
        </row>
        <row r="17">
          <cell r="A17" t="str">
            <v>BANTY LAL MALLICK</v>
          </cell>
          <cell r="B17" t="str">
            <v>GENERAL MECHANICAL</v>
          </cell>
          <cell r="C17" t="str">
            <v>EXECUTIVE</v>
          </cell>
          <cell r="D17">
            <v>0</v>
          </cell>
          <cell r="E17">
            <v>1420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</v>
          </cell>
          <cell r="P17">
            <v>0</v>
          </cell>
          <cell r="Q17">
            <v>6257</v>
          </cell>
          <cell r="R17">
            <v>7000</v>
          </cell>
          <cell r="S17">
            <v>0</v>
          </cell>
          <cell r="T17">
            <v>0</v>
          </cell>
          <cell r="U17">
            <v>1420</v>
          </cell>
          <cell r="V17">
            <v>7677.42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7000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7000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31</v>
          </cell>
          <cell r="AP17">
            <v>0</v>
          </cell>
          <cell r="AQ17">
            <v>0</v>
          </cell>
          <cell r="AR17">
            <v>100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84000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31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84000</v>
          </cell>
          <cell r="CB17">
            <v>0</v>
          </cell>
          <cell r="CC17">
            <v>0</v>
          </cell>
          <cell r="CD17">
            <v>677.42</v>
          </cell>
        </row>
        <row r="18">
          <cell r="A18" t="str">
            <v>BARUN DHALI</v>
          </cell>
          <cell r="B18" t="str">
            <v>MILL MECH</v>
          </cell>
          <cell r="C18" t="str">
            <v>EXECUTIVE</v>
          </cell>
          <cell r="D18">
            <v>1305.81</v>
          </cell>
          <cell r="E18">
            <v>982</v>
          </cell>
          <cell r="F18">
            <v>0</v>
          </cell>
          <cell r="G18">
            <v>8096</v>
          </cell>
          <cell r="H18">
            <v>8096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2.1</v>
          </cell>
          <cell r="P18">
            <v>0</v>
          </cell>
          <cell r="Q18">
            <v>9497</v>
          </cell>
          <cell r="R18">
            <v>8096</v>
          </cell>
          <cell r="S18">
            <v>0</v>
          </cell>
          <cell r="T18">
            <v>1</v>
          </cell>
          <cell r="U18">
            <v>140</v>
          </cell>
          <cell r="V18">
            <v>9173.2900000000009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7834.84</v>
          </cell>
          <cell r="AC18">
            <v>0</v>
          </cell>
          <cell r="AD18">
            <v>783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7834.84</v>
          </cell>
          <cell r="AK18">
            <v>0</v>
          </cell>
          <cell r="AL18">
            <v>0</v>
          </cell>
          <cell r="AM18">
            <v>1</v>
          </cell>
          <cell r="AN18">
            <v>1</v>
          </cell>
          <cell r="AO18">
            <v>30</v>
          </cell>
          <cell r="AP18">
            <v>1</v>
          </cell>
          <cell r="AQ18">
            <v>0</v>
          </cell>
          <cell r="AR18">
            <v>100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59</v>
          </cell>
          <cell r="BB18">
            <v>0</v>
          </cell>
          <cell r="BC18">
            <v>146170.6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1</v>
          </cell>
          <cell r="BL18">
            <v>1</v>
          </cell>
          <cell r="BM18">
            <v>708</v>
          </cell>
          <cell r="BN18">
            <v>3060</v>
          </cell>
          <cell r="BO18">
            <v>9396</v>
          </cell>
          <cell r="BP18">
            <v>31</v>
          </cell>
          <cell r="BQ18">
            <v>652.9</v>
          </cell>
          <cell r="BR18">
            <v>0</v>
          </cell>
          <cell r="BS18">
            <v>255</v>
          </cell>
          <cell r="BT18">
            <v>9396</v>
          </cell>
          <cell r="BU18">
            <v>0</v>
          </cell>
          <cell r="BV18">
            <v>1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94018.08</v>
          </cell>
          <cell r="CB18">
            <v>783</v>
          </cell>
          <cell r="CC18">
            <v>0</v>
          </cell>
          <cell r="CD18">
            <v>685.55</v>
          </cell>
        </row>
        <row r="19">
          <cell r="A19" t="str">
            <v>BHIM SINGH</v>
          </cell>
          <cell r="B19" t="str">
            <v>FACT MECH</v>
          </cell>
          <cell r="C19" t="str">
            <v>SUPERVISOR</v>
          </cell>
          <cell r="D19">
            <v>2689.33</v>
          </cell>
          <cell r="E19">
            <v>1338</v>
          </cell>
          <cell r="F19">
            <v>0</v>
          </cell>
          <cell r="G19">
            <v>8068</v>
          </cell>
          <cell r="H19">
            <v>8068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4.4000000000000004</v>
          </cell>
          <cell r="P19">
            <v>0</v>
          </cell>
          <cell r="Q19">
            <v>20159</v>
          </cell>
          <cell r="R19">
            <v>16136</v>
          </cell>
          <cell r="S19">
            <v>130</v>
          </cell>
          <cell r="T19">
            <v>1</v>
          </cell>
          <cell r="U19">
            <v>280</v>
          </cell>
          <cell r="V19">
            <v>18807.98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16136</v>
          </cell>
          <cell r="AC19">
            <v>0</v>
          </cell>
          <cell r="AD19">
            <v>806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8068</v>
          </cell>
          <cell r="AK19">
            <v>0</v>
          </cell>
          <cell r="AL19">
            <v>0</v>
          </cell>
          <cell r="AM19">
            <v>1</v>
          </cell>
          <cell r="AN19">
            <v>0.5</v>
          </cell>
          <cell r="AO19">
            <v>31</v>
          </cell>
          <cell r="AP19">
            <v>0.5</v>
          </cell>
          <cell r="AQ19">
            <v>0</v>
          </cell>
          <cell r="AR19">
            <v>50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122</v>
          </cell>
          <cell r="BB19">
            <v>0</v>
          </cell>
          <cell r="BC19">
            <v>258011.96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1</v>
          </cell>
          <cell r="BM19">
            <v>1464</v>
          </cell>
          <cell r="BN19">
            <v>6300</v>
          </cell>
          <cell r="BO19">
            <v>9672</v>
          </cell>
          <cell r="BP19">
            <v>31</v>
          </cell>
          <cell r="BQ19">
            <v>0</v>
          </cell>
          <cell r="BR19">
            <v>0</v>
          </cell>
          <cell r="BS19">
            <v>525</v>
          </cell>
          <cell r="BT19">
            <v>9672</v>
          </cell>
          <cell r="BU19">
            <v>8068</v>
          </cell>
          <cell r="BV19">
            <v>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193632</v>
          </cell>
          <cell r="CB19">
            <v>806</v>
          </cell>
          <cell r="CC19">
            <v>0</v>
          </cell>
          <cell r="CD19">
            <v>2671.98</v>
          </cell>
        </row>
        <row r="20">
          <cell r="A20" t="str">
            <v>BIMHESH KUMAR SINGH</v>
          </cell>
          <cell r="B20" t="str">
            <v>SPINING</v>
          </cell>
          <cell r="C20" t="str">
            <v>SUPERVISOR</v>
          </cell>
          <cell r="D20">
            <v>0</v>
          </cell>
          <cell r="E20">
            <v>1099</v>
          </cell>
          <cell r="F20">
            <v>0</v>
          </cell>
          <cell r="G20">
            <v>6983.6</v>
          </cell>
          <cell r="H20">
            <v>6983.6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4.5</v>
          </cell>
          <cell r="P20">
            <v>0</v>
          </cell>
          <cell r="Q20">
            <v>18894</v>
          </cell>
          <cell r="R20">
            <v>17459</v>
          </cell>
          <cell r="S20">
            <v>130</v>
          </cell>
          <cell r="T20">
            <v>1</v>
          </cell>
          <cell r="U20">
            <v>140</v>
          </cell>
          <cell r="V20">
            <v>19993.37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17459</v>
          </cell>
          <cell r="AC20">
            <v>0</v>
          </cell>
          <cell r="AD20">
            <v>698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6983.6</v>
          </cell>
          <cell r="AK20">
            <v>0</v>
          </cell>
          <cell r="AL20">
            <v>0</v>
          </cell>
          <cell r="AM20">
            <v>1</v>
          </cell>
          <cell r="AN20">
            <v>0.4</v>
          </cell>
          <cell r="AO20">
            <v>31</v>
          </cell>
          <cell r="AP20">
            <v>0.4</v>
          </cell>
          <cell r="AQ20">
            <v>0</v>
          </cell>
          <cell r="AR20">
            <v>40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131</v>
          </cell>
          <cell r="BB20">
            <v>0</v>
          </cell>
          <cell r="BC20">
            <v>238667.2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1572</v>
          </cell>
          <cell r="BN20">
            <v>6816</v>
          </cell>
          <cell r="BO20">
            <v>8376</v>
          </cell>
          <cell r="BP20">
            <v>31</v>
          </cell>
          <cell r="BQ20">
            <v>0</v>
          </cell>
          <cell r="BR20">
            <v>0</v>
          </cell>
          <cell r="BS20">
            <v>568</v>
          </cell>
          <cell r="BT20">
            <v>8376</v>
          </cell>
          <cell r="BU20">
            <v>10475.4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209508</v>
          </cell>
          <cell r="CB20">
            <v>698</v>
          </cell>
          <cell r="CC20">
            <v>0</v>
          </cell>
          <cell r="CD20">
            <v>2534.37</v>
          </cell>
        </row>
        <row r="21">
          <cell r="A21" t="str">
            <v>BINOD KUMAR SETH</v>
          </cell>
          <cell r="B21" t="str">
            <v>JUTE</v>
          </cell>
          <cell r="C21" t="str">
            <v>SUPERVISOR</v>
          </cell>
          <cell r="D21">
            <v>2630</v>
          </cell>
          <cell r="E21">
            <v>2247</v>
          </cell>
          <cell r="F21">
            <v>0</v>
          </cell>
          <cell r="G21">
            <v>15780</v>
          </cell>
          <cell r="H21">
            <v>15780</v>
          </cell>
          <cell r="I21">
            <v>1</v>
          </cell>
          <cell r="J21">
            <v>301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2.6</v>
          </cell>
          <cell r="P21">
            <v>0</v>
          </cell>
          <cell r="Q21">
            <v>19433</v>
          </cell>
          <cell r="R21">
            <v>15780</v>
          </cell>
          <cell r="S21">
            <v>130</v>
          </cell>
          <cell r="T21">
            <v>1</v>
          </cell>
          <cell r="U21">
            <v>420</v>
          </cell>
          <cell r="V21">
            <v>19050.349999999999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15780</v>
          </cell>
          <cell r="AC21">
            <v>0</v>
          </cell>
          <cell r="AD21">
            <v>1500</v>
          </cell>
          <cell r="AE21">
            <v>0</v>
          </cell>
          <cell r="AF21">
            <v>0</v>
          </cell>
          <cell r="AG21">
            <v>0</v>
          </cell>
          <cell r="AH21">
            <v>301</v>
          </cell>
          <cell r="AI21">
            <v>0</v>
          </cell>
          <cell r="AJ21">
            <v>15780</v>
          </cell>
          <cell r="AK21">
            <v>15780</v>
          </cell>
          <cell r="AL21">
            <v>0</v>
          </cell>
          <cell r="AM21">
            <v>1</v>
          </cell>
          <cell r="AN21">
            <v>1</v>
          </cell>
          <cell r="AO21">
            <v>31</v>
          </cell>
          <cell r="AP21">
            <v>1</v>
          </cell>
          <cell r="AQ21">
            <v>0</v>
          </cell>
          <cell r="AR21">
            <v>100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1</v>
          </cell>
          <cell r="AY21">
            <v>0</v>
          </cell>
          <cell r="AZ21">
            <v>0</v>
          </cell>
          <cell r="BA21">
            <v>119</v>
          </cell>
          <cell r="BB21">
            <v>0</v>
          </cell>
          <cell r="BC21">
            <v>311808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1</v>
          </cell>
          <cell r="BL21">
            <v>1</v>
          </cell>
          <cell r="BM21">
            <v>1428</v>
          </cell>
          <cell r="BN21">
            <v>6156</v>
          </cell>
          <cell r="BO21">
            <v>18000</v>
          </cell>
          <cell r="BP21">
            <v>31</v>
          </cell>
          <cell r="BQ21">
            <v>1315</v>
          </cell>
          <cell r="BR21">
            <v>0</v>
          </cell>
          <cell r="BS21">
            <v>513</v>
          </cell>
          <cell r="BT21">
            <v>18936</v>
          </cell>
          <cell r="BU21">
            <v>0</v>
          </cell>
          <cell r="BV21">
            <v>1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189360</v>
          </cell>
          <cell r="CB21">
            <v>1578</v>
          </cell>
          <cell r="CC21">
            <v>0</v>
          </cell>
          <cell r="CD21">
            <v>1654.35</v>
          </cell>
        </row>
        <row r="22">
          <cell r="A22" t="str">
            <v>BINOD KUMAR SHAW</v>
          </cell>
          <cell r="B22" t="str">
            <v>JUTE</v>
          </cell>
          <cell r="C22" t="str">
            <v>SUPERVISOR</v>
          </cell>
          <cell r="D22">
            <v>1178.8699999999999</v>
          </cell>
          <cell r="E22">
            <v>761</v>
          </cell>
          <cell r="F22">
            <v>0</v>
          </cell>
          <cell r="G22">
            <v>7309</v>
          </cell>
          <cell r="H22">
            <v>7309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0.6</v>
          </cell>
          <cell r="P22">
            <v>0</v>
          </cell>
          <cell r="Q22">
            <v>8257</v>
          </cell>
          <cell r="R22">
            <v>7309</v>
          </cell>
          <cell r="S22">
            <v>0</v>
          </cell>
          <cell r="T22">
            <v>1</v>
          </cell>
          <cell r="U22">
            <v>0</v>
          </cell>
          <cell r="V22">
            <v>7839.5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7073.23</v>
          </cell>
          <cell r="AC22">
            <v>0</v>
          </cell>
          <cell r="AD22">
            <v>707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7073.23</v>
          </cell>
          <cell r="AK22">
            <v>7309</v>
          </cell>
          <cell r="AL22">
            <v>0</v>
          </cell>
          <cell r="AM22">
            <v>1</v>
          </cell>
          <cell r="AN22">
            <v>1</v>
          </cell>
          <cell r="AO22">
            <v>30</v>
          </cell>
          <cell r="AP22">
            <v>1</v>
          </cell>
          <cell r="AQ22">
            <v>0</v>
          </cell>
          <cell r="AR22">
            <v>100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1</v>
          </cell>
          <cell r="AY22">
            <v>0</v>
          </cell>
          <cell r="AZ22">
            <v>0</v>
          </cell>
          <cell r="BA22">
            <v>54</v>
          </cell>
          <cell r="BB22">
            <v>0</v>
          </cell>
          <cell r="BC22">
            <v>139269.48000000001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1</v>
          </cell>
          <cell r="BL22">
            <v>1</v>
          </cell>
          <cell r="BM22">
            <v>648</v>
          </cell>
          <cell r="BN22">
            <v>2760</v>
          </cell>
          <cell r="BO22">
            <v>8484</v>
          </cell>
          <cell r="BP22">
            <v>31</v>
          </cell>
          <cell r="BQ22">
            <v>589.44000000000005</v>
          </cell>
          <cell r="BR22">
            <v>0</v>
          </cell>
          <cell r="BS22">
            <v>230</v>
          </cell>
          <cell r="BT22">
            <v>8484</v>
          </cell>
          <cell r="BU22">
            <v>0</v>
          </cell>
          <cell r="BV22">
            <v>1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84878.76</v>
          </cell>
          <cell r="CB22">
            <v>707</v>
          </cell>
          <cell r="CC22">
            <v>0</v>
          </cell>
          <cell r="CD22">
            <v>176.83</v>
          </cell>
        </row>
        <row r="23">
          <cell r="A23" t="str">
            <v>BIREN KUMAR LAL</v>
          </cell>
          <cell r="B23" t="str">
            <v>GENERAL</v>
          </cell>
          <cell r="C23" t="str">
            <v>SUPERVISOR</v>
          </cell>
          <cell r="D23">
            <v>1556.02</v>
          </cell>
          <cell r="E23">
            <v>957</v>
          </cell>
          <cell r="F23">
            <v>0</v>
          </cell>
          <cell r="G23">
            <v>4990</v>
          </cell>
          <cell r="H23">
            <v>4990</v>
          </cell>
          <cell r="I23">
            <v>1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8.6</v>
          </cell>
          <cell r="P23">
            <v>0</v>
          </cell>
          <cell r="Q23">
            <v>13165</v>
          </cell>
          <cell r="R23">
            <v>9980</v>
          </cell>
          <cell r="S23">
            <v>0</v>
          </cell>
          <cell r="T23">
            <v>1</v>
          </cell>
          <cell r="U23">
            <v>420</v>
          </cell>
          <cell r="V23">
            <v>12566.22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9336.1299999999992</v>
          </cell>
          <cell r="AC23">
            <v>0</v>
          </cell>
          <cell r="AD23">
            <v>466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4668.0600000000004</v>
          </cell>
          <cell r="AK23">
            <v>0</v>
          </cell>
          <cell r="AL23">
            <v>0</v>
          </cell>
          <cell r="AM23">
            <v>1</v>
          </cell>
          <cell r="AN23">
            <v>0.5</v>
          </cell>
          <cell r="AO23">
            <v>29</v>
          </cell>
          <cell r="AP23">
            <v>0.5</v>
          </cell>
          <cell r="AQ23">
            <v>0</v>
          </cell>
          <cell r="AR23">
            <v>50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71</v>
          </cell>
          <cell r="BB23">
            <v>0</v>
          </cell>
          <cell r="BC23">
            <v>149925.79999999999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</v>
          </cell>
          <cell r="BM23">
            <v>852</v>
          </cell>
          <cell r="BN23">
            <v>3648</v>
          </cell>
          <cell r="BO23">
            <v>5592</v>
          </cell>
          <cell r="BP23">
            <v>31</v>
          </cell>
          <cell r="BQ23">
            <v>0</v>
          </cell>
          <cell r="BR23">
            <v>0</v>
          </cell>
          <cell r="BS23">
            <v>304</v>
          </cell>
          <cell r="BT23">
            <v>5592</v>
          </cell>
          <cell r="BU23">
            <v>4668.07</v>
          </cell>
          <cell r="BV23">
            <v>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112033.56</v>
          </cell>
          <cell r="CB23">
            <v>466</v>
          </cell>
          <cell r="CC23">
            <v>0</v>
          </cell>
          <cell r="CD23">
            <v>3230.09</v>
          </cell>
        </row>
        <row r="24">
          <cell r="A24" t="str">
            <v>BIRENDRA KUMAR RAJBHAR</v>
          </cell>
          <cell r="B24" t="str">
            <v>COP WINDING</v>
          </cell>
          <cell r="C24" t="str">
            <v>SUPERVISOR</v>
          </cell>
          <cell r="D24">
            <v>0</v>
          </cell>
          <cell r="E24">
            <v>0</v>
          </cell>
          <cell r="F24">
            <v>0</v>
          </cell>
          <cell r="G24">
            <v>7428</v>
          </cell>
          <cell r="H24">
            <v>7428</v>
          </cell>
          <cell r="I24">
            <v>1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7428</v>
          </cell>
          <cell r="S24">
            <v>0</v>
          </cell>
          <cell r="T24">
            <v>1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1</v>
          </cell>
          <cell r="AN24">
            <v>1</v>
          </cell>
          <cell r="AO24">
            <v>0</v>
          </cell>
          <cell r="AP24">
            <v>1</v>
          </cell>
          <cell r="AQ24">
            <v>0</v>
          </cell>
          <cell r="AR24">
            <v>50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14856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31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</row>
        <row r="25">
          <cell r="A25" t="str">
            <v>BISWAJIT DHANI</v>
          </cell>
          <cell r="B25" t="str">
            <v>FINISHING</v>
          </cell>
          <cell r="C25" t="str">
            <v>SUPERVISOR</v>
          </cell>
          <cell r="D25">
            <v>2076.62</v>
          </cell>
          <cell r="E25">
            <v>2729</v>
          </cell>
          <cell r="F25">
            <v>0</v>
          </cell>
          <cell r="G25">
            <v>13319</v>
          </cell>
          <cell r="H25">
            <v>13319</v>
          </cell>
          <cell r="I25">
            <v>1</v>
          </cell>
          <cell r="J25">
            <v>301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</v>
          </cell>
          <cell r="P25">
            <v>0</v>
          </cell>
          <cell r="Q25">
            <v>14758</v>
          </cell>
          <cell r="R25">
            <v>13319</v>
          </cell>
          <cell r="S25">
            <v>110</v>
          </cell>
          <cell r="T25">
            <v>1</v>
          </cell>
          <cell r="U25">
            <v>1280</v>
          </cell>
          <cell r="V25">
            <v>15410.19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12459.71</v>
          </cell>
          <cell r="AC25">
            <v>0</v>
          </cell>
          <cell r="AD25">
            <v>1245</v>
          </cell>
          <cell r="AE25">
            <v>0</v>
          </cell>
          <cell r="AF25">
            <v>0</v>
          </cell>
          <cell r="AG25">
            <v>0</v>
          </cell>
          <cell r="AH25">
            <v>301</v>
          </cell>
          <cell r="AI25">
            <v>0</v>
          </cell>
          <cell r="AJ25">
            <v>12459.71</v>
          </cell>
          <cell r="AK25">
            <v>13319</v>
          </cell>
          <cell r="AL25">
            <v>0</v>
          </cell>
          <cell r="AM25">
            <v>1</v>
          </cell>
          <cell r="AN25">
            <v>1</v>
          </cell>
          <cell r="AO25">
            <v>29</v>
          </cell>
          <cell r="AP25">
            <v>1</v>
          </cell>
          <cell r="AQ25">
            <v>0</v>
          </cell>
          <cell r="AR25">
            <v>100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94</v>
          </cell>
          <cell r="BB25">
            <v>0</v>
          </cell>
          <cell r="BC25">
            <v>250264.68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</v>
          </cell>
          <cell r="BL25">
            <v>1</v>
          </cell>
          <cell r="BM25">
            <v>1128</v>
          </cell>
          <cell r="BN25">
            <v>4860</v>
          </cell>
          <cell r="BO25">
            <v>14940</v>
          </cell>
          <cell r="BP25">
            <v>31</v>
          </cell>
          <cell r="BQ25">
            <v>1038.31</v>
          </cell>
          <cell r="BR25">
            <v>0</v>
          </cell>
          <cell r="BS25">
            <v>405</v>
          </cell>
          <cell r="BT25">
            <v>14940</v>
          </cell>
          <cell r="BU25">
            <v>0</v>
          </cell>
          <cell r="BV25">
            <v>1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149516.51999999999</v>
          </cell>
          <cell r="CB25">
            <v>1245</v>
          </cell>
          <cell r="CC25">
            <v>0</v>
          </cell>
          <cell r="CD25">
            <v>1611.17</v>
          </cell>
        </row>
        <row r="26">
          <cell r="A26" t="str">
            <v>CHANDAN CHOUHAN</v>
          </cell>
          <cell r="B26" t="str">
            <v>GENERAL</v>
          </cell>
          <cell r="C26" t="str">
            <v>SUPERVISOR</v>
          </cell>
          <cell r="D26">
            <v>1094.17</v>
          </cell>
          <cell r="E26">
            <v>986</v>
          </cell>
          <cell r="F26">
            <v>0</v>
          </cell>
          <cell r="G26">
            <v>6565</v>
          </cell>
          <cell r="H26">
            <v>6565</v>
          </cell>
          <cell r="I26">
            <v>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13.3</v>
          </cell>
          <cell r="P26">
            <v>0</v>
          </cell>
          <cell r="Q26">
            <v>10741</v>
          </cell>
          <cell r="R26">
            <v>6565</v>
          </cell>
          <cell r="S26">
            <v>0</v>
          </cell>
          <cell r="T26">
            <v>1</v>
          </cell>
          <cell r="U26">
            <v>280</v>
          </cell>
          <cell r="V26">
            <v>10632.83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6565</v>
          </cell>
          <cell r="AC26">
            <v>0</v>
          </cell>
          <cell r="AD26">
            <v>656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6565</v>
          </cell>
          <cell r="AK26">
            <v>6565</v>
          </cell>
          <cell r="AL26">
            <v>0</v>
          </cell>
          <cell r="AM26">
            <v>1</v>
          </cell>
          <cell r="AN26">
            <v>1</v>
          </cell>
          <cell r="AO26">
            <v>31</v>
          </cell>
          <cell r="AP26">
            <v>1</v>
          </cell>
          <cell r="AQ26">
            <v>0</v>
          </cell>
          <cell r="AR26">
            <v>100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</v>
          </cell>
          <cell r="AY26">
            <v>0</v>
          </cell>
          <cell r="AZ26">
            <v>0</v>
          </cell>
          <cell r="BA26">
            <v>50</v>
          </cell>
          <cell r="BB26">
            <v>0</v>
          </cell>
          <cell r="BC26">
            <v>128610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1</v>
          </cell>
          <cell r="BL26">
            <v>1</v>
          </cell>
          <cell r="BM26">
            <v>600</v>
          </cell>
          <cell r="BN26">
            <v>2568</v>
          </cell>
          <cell r="BO26">
            <v>7872</v>
          </cell>
          <cell r="BP26">
            <v>31</v>
          </cell>
          <cell r="BQ26">
            <v>547.08000000000004</v>
          </cell>
          <cell r="BR26">
            <v>0</v>
          </cell>
          <cell r="BS26">
            <v>214</v>
          </cell>
          <cell r="BT26">
            <v>7872</v>
          </cell>
          <cell r="BU26">
            <v>0</v>
          </cell>
          <cell r="BV26">
            <v>1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78780</v>
          </cell>
          <cell r="CB26">
            <v>656</v>
          </cell>
          <cell r="CC26">
            <v>0</v>
          </cell>
          <cell r="CD26">
            <v>3520.75</v>
          </cell>
        </row>
        <row r="27">
          <cell r="A27" t="str">
            <v>CHANDAN TIWARI</v>
          </cell>
          <cell r="B27" t="str">
            <v>BATCHING</v>
          </cell>
          <cell r="C27" t="str">
            <v>SUPERVISOR</v>
          </cell>
          <cell r="D27">
            <v>1515.83</v>
          </cell>
          <cell r="E27">
            <v>1398</v>
          </cell>
          <cell r="F27">
            <v>0</v>
          </cell>
          <cell r="G27">
            <v>9095</v>
          </cell>
          <cell r="H27">
            <v>9095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9</v>
          </cell>
          <cell r="P27">
            <v>0</v>
          </cell>
          <cell r="Q27">
            <v>13271</v>
          </cell>
          <cell r="R27">
            <v>9095</v>
          </cell>
          <cell r="S27">
            <v>0</v>
          </cell>
          <cell r="T27">
            <v>1</v>
          </cell>
          <cell r="U27">
            <v>420</v>
          </cell>
          <cell r="V27">
            <v>13153.52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9095</v>
          </cell>
          <cell r="AC27">
            <v>0</v>
          </cell>
          <cell r="AD27">
            <v>909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9095</v>
          </cell>
          <cell r="AK27">
            <v>9095</v>
          </cell>
          <cell r="AL27">
            <v>0</v>
          </cell>
          <cell r="AM27">
            <v>1</v>
          </cell>
          <cell r="AN27">
            <v>1</v>
          </cell>
          <cell r="AO27">
            <v>31</v>
          </cell>
          <cell r="AP27">
            <v>1</v>
          </cell>
          <cell r="AQ27">
            <v>0</v>
          </cell>
          <cell r="AR27">
            <v>100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</v>
          </cell>
          <cell r="AY27">
            <v>0</v>
          </cell>
          <cell r="AZ27">
            <v>0</v>
          </cell>
          <cell r="BA27">
            <v>69</v>
          </cell>
          <cell r="BB27">
            <v>0</v>
          </cell>
          <cell r="BC27">
            <v>178170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</v>
          </cell>
          <cell r="BL27">
            <v>1</v>
          </cell>
          <cell r="BM27">
            <v>828</v>
          </cell>
          <cell r="BN27">
            <v>3552</v>
          </cell>
          <cell r="BO27">
            <v>10908</v>
          </cell>
          <cell r="BP27">
            <v>31</v>
          </cell>
          <cell r="BQ27">
            <v>757.92</v>
          </cell>
          <cell r="BR27">
            <v>0</v>
          </cell>
          <cell r="BS27">
            <v>296</v>
          </cell>
          <cell r="BT27">
            <v>10908</v>
          </cell>
          <cell r="BU27">
            <v>0</v>
          </cell>
          <cell r="BV27">
            <v>1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109140</v>
          </cell>
          <cell r="CB27">
            <v>909</v>
          </cell>
          <cell r="CC27">
            <v>0</v>
          </cell>
          <cell r="CD27">
            <v>3300.6</v>
          </cell>
        </row>
        <row r="28">
          <cell r="A28" t="str">
            <v>DAYANAND MISHRA</v>
          </cell>
          <cell r="B28" t="str">
            <v>GENERAL</v>
          </cell>
          <cell r="C28" t="str">
            <v>SUPERVISOR</v>
          </cell>
          <cell r="D28">
            <v>0</v>
          </cell>
          <cell r="E28">
            <v>198</v>
          </cell>
          <cell r="F28">
            <v>0</v>
          </cell>
          <cell r="G28">
            <v>11707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</v>
          </cell>
          <cell r="P28">
            <v>0</v>
          </cell>
          <cell r="Q28">
            <v>12264</v>
          </cell>
          <cell r="R28">
            <v>11707</v>
          </cell>
          <cell r="S28">
            <v>110</v>
          </cell>
          <cell r="T28">
            <v>1</v>
          </cell>
          <cell r="U28">
            <v>0</v>
          </cell>
          <cell r="V28">
            <v>12462.29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11707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4682.8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31</v>
          </cell>
          <cell r="AP28">
            <v>1</v>
          </cell>
          <cell r="AQ28">
            <v>0</v>
          </cell>
          <cell r="AR28">
            <v>40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88</v>
          </cell>
          <cell r="BB28">
            <v>0</v>
          </cell>
          <cell r="BC28">
            <v>156763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1056</v>
          </cell>
          <cell r="BN28">
            <v>4572</v>
          </cell>
          <cell r="BO28">
            <v>0</v>
          </cell>
          <cell r="BP28">
            <v>31</v>
          </cell>
          <cell r="BQ28">
            <v>0</v>
          </cell>
          <cell r="BR28">
            <v>0</v>
          </cell>
          <cell r="BS28">
            <v>381</v>
          </cell>
          <cell r="BT28">
            <v>0</v>
          </cell>
          <cell r="BU28">
            <v>7024.2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140484</v>
          </cell>
          <cell r="CB28">
            <v>0</v>
          </cell>
          <cell r="CC28">
            <v>0</v>
          </cell>
          <cell r="CD28">
            <v>755.29</v>
          </cell>
        </row>
        <row r="29">
          <cell r="A29" t="str">
            <v>DEEPAK RAUSHAN</v>
          </cell>
          <cell r="B29" t="str">
            <v>BATCHING</v>
          </cell>
          <cell r="C29" t="str">
            <v>SUPERVISOR</v>
          </cell>
          <cell r="D29">
            <v>827.42</v>
          </cell>
          <cell r="E29">
            <v>534</v>
          </cell>
          <cell r="F29">
            <v>0</v>
          </cell>
          <cell r="G29">
            <v>8100</v>
          </cell>
          <cell r="H29">
            <v>8100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0</v>
          </cell>
          <cell r="Q29">
            <v>6651</v>
          </cell>
          <cell r="R29">
            <v>8100</v>
          </cell>
          <cell r="S29">
            <v>0</v>
          </cell>
          <cell r="T29">
            <v>1</v>
          </cell>
          <cell r="U29">
            <v>0</v>
          </cell>
          <cell r="V29">
            <v>6358.07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4964.5200000000004</v>
          </cell>
          <cell r="AC29">
            <v>0</v>
          </cell>
          <cell r="AD29">
            <v>496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4964.5200000000004</v>
          </cell>
          <cell r="AK29">
            <v>0</v>
          </cell>
          <cell r="AL29">
            <v>0</v>
          </cell>
          <cell r="AM29">
            <v>1</v>
          </cell>
          <cell r="AN29">
            <v>1</v>
          </cell>
          <cell r="AO29">
            <v>19</v>
          </cell>
          <cell r="AP29">
            <v>1</v>
          </cell>
          <cell r="AQ29">
            <v>0</v>
          </cell>
          <cell r="AR29">
            <v>100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38</v>
          </cell>
          <cell r="BB29">
            <v>0</v>
          </cell>
          <cell r="BC29">
            <v>98563.8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1</v>
          </cell>
          <cell r="BL29">
            <v>1</v>
          </cell>
          <cell r="BM29">
            <v>456</v>
          </cell>
          <cell r="BN29">
            <v>1944</v>
          </cell>
          <cell r="BO29">
            <v>5952</v>
          </cell>
          <cell r="BP29">
            <v>31</v>
          </cell>
          <cell r="BQ29">
            <v>413.71</v>
          </cell>
          <cell r="BR29">
            <v>0</v>
          </cell>
          <cell r="BS29">
            <v>162</v>
          </cell>
          <cell r="BT29">
            <v>5952</v>
          </cell>
          <cell r="BU29">
            <v>0</v>
          </cell>
          <cell r="BV29">
            <v>1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59574.239999999998</v>
          </cell>
          <cell r="CB29">
            <v>496</v>
          </cell>
          <cell r="CC29">
            <v>0</v>
          </cell>
          <cell r="CD29">
            <v>979.84</v>
          </cell>
        </row>
        <row r="30">
          <cell r="A30" t="str">
            <v>DEVCHAND MAHATO</v>
          </cell>
          <cell r="B30" t="str">
            <v>SPINING</v>
          </cell>
          <cell r="C30" t="str">
            <v>SUPERVISOR</v>
          </cell>
          <cell r="D30">
            <v>1637.88</v>
          </cell>
          <cell r="E30">
            <v>2446</v>
          </cell>
          <cell r="F30">
            <v>0</v>
          </cell>
          <cell r="G30">
            <v>10505</v>
          </cell>
          <cell r="H30">
            <v>10505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6</v>
          </cell>
          <cell r="P30">
            <v>0</v>
          </cell>
          <cell r="Q30">
            <v>12380</v>
          </cell>
          <cell r="R30">
            <v>10505</v>
          </cell>
          <cell r="S30">
            <v>0</v>
          </cell>
          <cell r="T30">
            <v>1</v>
          </cell>
          <cell r="U30">
            <v>1390</v>
          </cell>
          <cell r="V30">
            <v>13187.73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9827.26</v>
          </cell>
          <cell r="AC30">
            <v>0</v>
          </cell>
          <cell r="AD30">
            <v>982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9827.26</v>
          </cell>
          <cell r="AK30">
            <v>10505</v>
          </cell>
          <cell r="AL30">
            <v>0</v>
          </cell>
          <cell r="AM30">
            <v>1</v>
          </cell>
          <cell r="AN30">
            <v>1</v>
          </cell>
          <cell r="AO30">
            <v>29</v>
          </cell>
          <cell r="AP30">
            <v>1</v>
          </cell>
          <cell r="AQ30">
            <v>0</v>
          </cell>
          <cell r="AR30">
            <v>100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1</v>
          </cell>
          <cell r="AY30">
            <v>0</v>
          </cell>
          <cell r="AZ30">
            <v>0</v>
          </cell>
          <cell r="BA30">
            <v>74</v>
          </cell>
          <cell r="BB30">
            <v>0</v>
          </cell>
          <cell r="BC30">
            <v>194547.96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1</v>
          </cell>
          <cell r="BL30">
            <v>1</v>
          </cell>
          <cell r="BM30">
            <v>888</v>
          </cell>
          <cell r="BN30">
            <v>3840</v>
          </cell>
          <cell r="BO30">
            <v>11784</v>
          </cell>
          <cell r="BP30">
            <v>31</v>
          </cell>
          <cell r="BQ30">
            <v>818.94</v>
          </cell>
          <cell r="BR30">
            <v>0</v>
          </cell>
          <cell r="BS30">
            <v>320</v>
          </cell>
          <cell r="BT30">
            <v>11784</v>
          </cell>
          <cell r="BU30">
            <v>0</v>
          </cell>
          <cell r="BV30">
            <v>1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117927.12</v>
          </cell>
          <cell r="CB30">
            <v>982</v>
          </cell>
          <cell r="CC30">
            <v>0</v>
          </cell>
          <cell r="CD30">
            <v>2541.5300000000002</v>
          </cell>
        </row>
        <row r="31">
          <cell r="A31" t="str">
            <v>DHIRAN KUMAR LAL</v>
          </cell>
          <cell r="B31" t="str">
            <v>GENERAL</v>
          </cell>
          <cell r="C31" t="str">
            <v>EXECUTIVE</v>
          </cell>
          <cell r="D31">
            <v>2776</v>
          </cell>
          <cell r="E31">
            <v>1787</v>
          </cell>
          <cell r="F31">
            <v>0</v>
          </cell>
          <cell r="G31">
            <v>8328</v>
          </cell>
          <cell r="H31">
            <v>8328</v>
          </cell>
          <cell r="I31">
            <v>1</v>
          </cell>
          <cell r="J31">
            <v>301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</v>
          </cell>
          <cell r="P31">
            <v>0</v>
          </cell>
          <cell r="Q31">
            <v>20453</v>
          </cell>
          <cell r="R31">
            <v>16656</v>
          </cell>
          <cell r="S31">
            <v>130</v>
          </cell>
          <cell r="T31">
            <v>1</v>
          </cell>
          <cell r="U31">
            <v>700</v>
          </cell>
          <cell r="V31">
            <v>19464.349999999999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16656</v>
          </cell>
          <cell r="AC31">
            <v>0</v>
          </cell>
          <cell r="AD31">
            <v>832</v>
          </cell>
          <cell r="AE31">
            <v>0</v>
          </cell>
          <cell r="AF31">
            <v>0</v>
          </cell>
          <cell r="AG31">
            <v>0</v>
          </cell>
          <cell r="AH31">
            <v>301</v>
          </cell>
          <cell r="AI31">
            <v>0</v>
          </cell>
          <cell r="AJ31">
            <v>8328</v>
          </cell>
          <cell r="AK31">
            <v>8328</v>
          </cell>
          <cell r="AL31">
            <v>0</v>
          </cell>
          <cell r="AM31">
            <v>1</v>
          </cell>
          <cell r="AN31">
            <v>0.5</v>
          </cell>
          <cell r="AO31">
            <v>31</v>
          </cell>
          <cell r="AP31">
            <v>0.5</v>
          </cell>
          <cell r="AQ31">
            <v>0</v>
          </cell>
          <cell r="AR31">
            <v>50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0.5</v>
          </cell>
          <cell r="AY31">
            <v>0</v>
          </cell>
          <cell r="AZ31">
            <v>0</v>
          </cell>
          <cell r="BA31">
            <v>125</v>
          </cell>
          <cell r="BB31">
            <v>0</v>
          </cell>
          <cell r="BC31">
            <v>278268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1</v>
          </cell>
          <cell r="BM31">
            <v>1500</v>
          </cell>
          <cell r="BN31">
            <v>6504</v>
          </cell>
          <cell r="BO31">
            <v>9984</v>
          </cell>
          <cell r="BP31">
            <v>31</v>
          </cell>
          <cell r="BQ31">
            <v>0</v>
          </cell>
          <cell r="BR31">
            <v>0</v>
          </cell>
          <cell r="BS31">
            <v>542</v>
          </cell>
          <cell r="BT31">
            <v>9984</v>
          </cell>
          <cell r="BU31">
            <v>8328</v>
          </cell>
          <cell r="BV31">
            <v>1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199872</v>
          </cell>
          <cell r="CB31">
            <v>832</v>
          </cell>
          <cell r="CC31">
            <v>0</v>
          </cell>
          <cell r="CD31">
            <v>2507.35</v>
          </cell>
        </row>
        <row r="32">
          <cell r="A32" t="str">
            <v>DIBYENDU PRAMANIK</v>
          </cell>
          <cell r="B32" t="str">
            <v>WEAVING</v>
          </cell>
          <cell r="C32" t="str">
            <v>SUPERVISOR</v>
          </cell>
          <cell r="D32">
            <v>1378.9</v>
          </cell>
          <cell r="E32">
            <v>616</v>
          </cell>
          <cell r="F32">
            <v>0</v>
          </cell>
          <cell r="G32">
            <v>4422</v>
          </cell>
          <cell r="H32">
            <v>4422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</v>
          </cell>
          <cell r="P32">
            <v>0</v>
          </cell>
          <cell r="Q32">
            <v>9369</v>
          </cell>
          <cell r="R32">
            <v>8844</v>
          </cell>
          <cell r="S32">
            <v>0</v>
          </cell>
          <cell r="T32">
            <v>1</v>
          </cell>
          <cell r="U32">
            <v>140</v>
          </cell>
          <cell r="V32">
            <v>8606.26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8273.42</v>
          </cell>
          <cell r="AC32">
            <v>0</v>
          </cell>
          <cell r="AD32">
            <v>413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4136.71</v>
          </cell>
          <cell r="AK32">
            <v>0</v>
          </cell>
          <cell r="AL32">
            <v>0</v>
          </cell>
          <cell r="AM32">
            <v>1</v>
          </cell>
          <cell r="AN32">
            <v>0.5</v>
          </cell>
          <cell r="AO32">
            <v>29</v>
          </cell>
          <cell r="AP32">
            <v>0.5</v>
          </cell>
          <cell r="AQ32">
            <v>0</v>
          </cell>
          <cell r="AR32">
            <v>50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63</v>
          </cell>
          <cell r="BB32">
            <v>0</v>
          </cell>
          <cell r="BC32">
            <v>132855.84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1</v>
          </cell>
          <cell r="BM32">
            <v>756</v>
          </cell>
          <cell r="BN32">
            <v>3228</v>
          </cell>
          <cell r="BO32">
            <v>4956</v>
          </cell>
          <cell r="BP32">
            <v>31</v>
          </cell>
          <cell r="BQ32">
            <v>0</v>
          </cell>
          <cell r="BR32">
            <v>0</v>
          </cell>
          <cell r="BS32">
            <v>269</v>
          </cell>
          <cell r="BT32">
            <v>4956</v>
          </cell>
          <cell r="BU32">
            <v>4136.71</v>
          </cell>
          <cell r="BV32">
            <v>1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99281.04</v>
          </cell>
          <cell r="CB32">
            <v>413</v>
          </cell>
          <cell r="CC32">
            <v>0</v>
          </cell>
          <cell r="CD32">
            <v>332.84</v>
          </cell>
        </row>
        <row r="33">
          <cell r="A33" t="str">
            <v>DILIP DAS</v>
          </cell>
          <cell r="B33" t="str">
            <v>GENERAL</v>
          </cell>
          <cell r="C33" t="str">
            <v>SUPERVISOR</v>
          </cell>
          <cell r="D33">
            <v>1411</v>
          </cell>
          <cell r="E33">
            <v>910</v>
          </cell>
          <cell r="F33">
            <v>0</v>
          </cell>
          <cell r="G33">
            <v>8466</v>
          </cell>
          <cell r="H33">
            <v>8466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</v>
          </cell>
          <cell r="P33">
            <v>0</v>
          </cell>
          <cell r="Q33">
            <v>10697</v>
          </cell>
          <cell r="R33">
            <v>8466</v>
          </cell>
          <cell r="S33">
            <v>0</v>
          </cell>
          <cell r="T33">
            <v>1</v>
          </cell>
          <cell r="U33">
            <v>0</v>
          </cell>
          <cell r="V33">
            <v>10195.61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8466</v>
          </cell>
          <cell r="AC33">
            <v>0</v>
          </cell>
          <cell r="AD33">
            <v>846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8466</v>
          </cell>
          <cell r="AK33">
            <v>8466</v>
          </cell>
          <cell r="AL33">
            <v>0</v>
          </cell>
          <cell r="AM33">
            <v>1</v>
          </cell>
          <cell r="AN33">
            <v>1</v>
          </cell>
          <cell r="AO33">
            <v>31</v>
          </cell>
          <cell r="AP33">
            <v>1</v>
          </cell>
          <cell r="AQ33">
            <v>0</v>
          </cell>
          <cell r="AR33">
            <v>100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</v>
          </cell>
          <cell r="AY33">
            <v>0</v>
          </cell>
          <cell r="AZ33">
            <v>0</v>
          </cell>
          <cell r="BA33">
            <v>64</v>
          </cell>
          <cell r="BB33">
            <v>0</v>
          </cell>
          <cell r="BC33">
            <v>165852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</v>
          </cell>
          <cell r="BL33">
            <v>1</v>
          </cell>
          <cell r="BM33">
            <v>768</v>
          </cell>
          <cell r="BN33">
            <v>3312</v>
          </cell>
          <cell r="BO33">
            <v>10152</v>
          </cell>
          <cell r="BP33">
            <v>31</v>
          </cell>
          <cell r="BQ33">
            <v>705.5</v>
          </cell>
          <cell r="BR33">
            <v>0</v>
          </cell>
          <cell r="BS33">
            <v>276</v>
          </cell>
          <cell r="BT33">
            <v>10152</v>
          </cell>
          <cell r="BU33">
            <v>0</v>
          </cell>
          <cell r="BV33">
            <v>1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101592</v>
          </cell>
          <cell r="CB33">
            <v>846</v>
          </cell>
          <cell r="CC33">
            <v>0</v>
          </cell>
          <cell r="CD33">
            <v>1024.1099999999999</v>
          </cell>
        </row>
        <row r="34">
          <cell r="A34" t="str">
            <v>DINESH KUMAR</v>
          </cell>
          <cell r="B34" t="str">
            <v>BATCHING</v>
          </cell>
          <cell r="C34" t="str">
            <v>EXTRA (BTG DEPT)</v>
          </cell>
          <cell r="D34">
            <v>1240</v>
          </cell>
          <cell r="E34">
            <v>940</v>
          </cell>
          <cell r="F34">
            <v>0</v>
          </cell>
          <cell r="G34">
            <v>7440</v>
          </cell>
          <cell r="H34">
            <v>7440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8360</v>
          </cell>
          <cell r="R34">
            <v>7440</v>
          </cell>
          <cell r="S34">
            <v>0</v>
          </cell>
          <cell r="T34">
            <v>1</v>
          </cell>
          <cell r="U34">
            <v>140</v>
          </cell>
          <cell r="V34">
            <v>8060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7440</v>
          </cell>
          <cell r="AC34">
            <v>0</v>
          </cell>
          <cell r="AD34">
            <v>744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7440</v>
          </cell>
          <cell r="AK34">
            <v>0</v>
          </cell>
          <cell r="AL34">
            <v>0</v>
          </cell>
          <cell r="AM34">
            <v>1</v>
          </cell>
          <cell r="AN34">
            <v>1</v>
          </cell>
          <cell r="AO34">
            <v>31</v>
          </cell>
          <cell r="AP34">
            <v>1</v>
          </cell>
          <cell r="AQ34">
            <v>0</v>
          </cell>
          <cell r="AR34">
            <v>100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56</v>
          </cell>
          <cell r="BB34">
            <v>0</v>
          </cell>
          <cell r="BC34">
            <v>138312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1</v>
          </cell>
          <cell r="BL34">
            <v>1</v>
          </cell>
          <cell r="BM34">
            <v>672</v>
          </cell>
          <cell r="BN34">
            <v>2904</v>
          </cell>
          <cell r="BO34">
            <v>8928</v>
          </cell>
          <cell r="BP34">
            <v>31</v>
          </cell>
          <cell r="BQ34">
            <v>620</v>
          </cell>
          <cell r="BR34">
            <v>0</v>
          </cell>
          <cell r="BS34">
            <v>242</v>
          </cell>
          <cell r="BT34">
            <v>8928</v>
          </cell>
          <cell r="BU34">
            <v>0</v>
          </cell>
          <cell r="BV34">
            <v>1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89280</v>
          </cell>
          <cell r="CB34">
            <v>744</v>
          </cell>
          <cell r="CC34">
            <v>0</v>
          </cell>
          <cell r="CD34">
            <v>0</v>
          </cell>
        </row>
        <row r="35">
          <cell r="A35" t="str">
            <v>DINESH PANDEY</v>
          </cell>
          <cell r="B35" t="str">
            <v>FACT MECH</v>
          </cell>
          <cell r="C35" t="str">
            <v>MANAGER</v>
          </cell>
          <cell r="D35">
            <v>0</v>
          </cell>
          <cell r="E35">
            <v>340</v>
          </cell>
          <cell r="F35">
            <v>0</v>
          </cell>
          <cell r="G35">
            <v>43333.33</v>
          </cell>
          <cell r="H35">
            <v>43333.33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42993</v>
          </cell>
          <cell r="R35">
            <v>43333.33</v>
          </cell>
          <cell r="S35">
            <v>200</v>
          </cell>
          <cell r="T35">
            <v>0</v>
          </cell>
          <cell r="U35">
            <v>140</v>
          </cell>
          <cell r="V35">
            <v>43333.33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43333.33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21666.67</v>
          </cell>
          <cell r="AK35">
            <v>43333.33</v>
          </cell>
          <cell r="AL35">
            <v>0</v>
          </cell>
          <cell r="AM35">
            <v>0</v>
          </cell>
          <cell r="AN35">
            <v>1</v>
          </cell>
          <cell r="AO35">
            <v>31</v>
          </cell>
          <cell r="AP35">
            <v>1</v>
          </cell>
          <cell r="AQ35">
            <v>0</v>
          </cell>
          <cell r="AR35">
            <v>50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649999.94999999995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31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21666.66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519999.96</v>
          </cell>
          <cell r="CB35">
            <v>0</v>
          </cell>
          <cell r="CC35">
            <v>0</v>
          </cell>
          <cell r="CD35">
            <v>0</v>
          </cell>
        </row>
        <row r="36">
          <cell r="A36" t="str">
            <v>DIPAK NARAYAN SINGH</v>
          </cell>
          <cell r="B36" t="str">
            <v>SPINNING WINDING</v>
          </cell>
          <cell r="C36" t="str">
            <v>SHIFT INCHARGE</v>
          </cell>
          <cell r="D36">
            <v>0</v>
          </cell>
          <cell r="E36">
            <v>340</v>
          </cell>
          <cell r="F36">
            <v>0</v>
          </cell>
          <cell r="G36">
            <v>22600</v>
          </cell>
          <cell r="H36">
            <v>22600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44860</v>
          </cell>
          <cell r="R36">
            <v>45200</v>
          </cell>
          <cell r="S36">
            <v>200</v>
          </cell>
          <cell r="T36">
            <v>0</v>
          </cell>
          <cell r="U36">
            <v>140</v>
          </cell>
          <cell r="V36">
            <v>45200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45200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22600</v>
          </cell>
          <cell r="AK36">
            <v>22600</v>
          </cell>
          <cell r="AL36">
            <v>0</v>
          </cell>
          <cell r="AM36">
            <v>0</v>
          </cell>
          <cell r="AN36">
            <v>0.5</v>
          </cell>
          <cell r="AO36">
            <v>31</v>
          </cell>
          <cell r="AP36">
            <v>0.5</v>
          </cell>
          <cell r="AQ36">
            <v>0</v>
          </cell>
          <cell r="AR36">
            <v>50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0.5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610200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31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22600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542400</v>
          </cell>
          <cell r="CB36">
            <v>0</v>
          </cell>
          <cell r="CC36">
            <v>0</v>
          </cell>
          <cell r="CD36">
            <v>0</v>
          </cell>
        </row>
        <row r="37">
          <cell r="A37" t="str">
            <v>GANESH KUMAR JHUSIA</v>
          </cell>
          <cell r="B37" t="str">
            <v>ELECTRICAL</v>
          </cell>
          <cell r="C37" t="str">
            <v>SUPERVISOR</v>
          </cell>
          <cell r="D37">
            <v>1084.19</v>
          </cell>
          <cell r="E37">
            <v>374</v>
          </cell>
          <cell r="F37">
            <v>0</v>
          </cell>
          <cell r="G37">
            <v>3361</v>
          </cell>
          <cell r="H37">
            <v>3361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7215</v>
          </cell>
          <cell r="R37">
            <v>6722</v>
          </cell>
          <cell r="S37">
            <v>0</v>
          </cell>
          <cell r="T37">
            <v>1</v>
          </cell>
          <cell r="U37">
            <v>0</v>
          </cell>
          <cell r="V37">
            <v>6505.16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6505.16</v>
          </cell>
          <cell r="AC37">
            <v>0</v>
          </cell>
          <cell r="AD37">
            <v>325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3252.58</v>
          </cell>
          <cell r="AK37">
            <v>0</v>
          </cell>
          <cell r="AL37">
            <v>0</v>
          </cell>
          <cell r="AM37">
            <v>1</v>
          </cell>
          <cell r="AN37">
            <v>0.5</v>
          </cell>
          <cell r="AO37">
            <v>30</v>
          </cell>
          <cell r="AP37">
            <v>0.5</v>
          </cell>
          <cell r="AQ37">
            <v>0</v>
          </cell>
          <cell r="AR37">
            <v>50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49</v>
          </cell>
          <cell r="BB37">
            <v>0</v>
          </cell>
          <cell r="BC37">
            <v>104238.2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1</v>
          </cell>
          <cell r="BM37">
            <v>588</v>
          </cell>
          <cell r="BN37">
            <v>2544</v>
          </cell>
          <cell r="BO37">
            <v>3900</v>
          </cell>
          <cell r="BP37">
            <v>31</v>
          </cell>
          <cell r="BQ37">
            <v>0</v>
          </cell>
          <cell r="BR37">
            <v>0</v>
          </cell>
          <cell r="BS37">
            <v>212</v>
          </cell>
          <cell r="BT37">
            <v>3900</v>
          </cell>
          <cell r="BU37">
            <v>3252.58</v>
          </cell>
          <cell r="BV37">
            <v>1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78061.919999999998</v>
          </cell>
          <cell r="CB37">
            <v>325</v>
          </cell>
          <cell r="CC37">
            <v>0</v>
          </cell>
          <cell r="CD37">
            <v>0</v>
          </cell>
        </row>
        <row r="38">
          <cell r="A38" t="str">
            <v>GOBINDA ROY</v>
          </cell>
          <cell r="B38" t="str">
            <v>SPOOL WINDING</v>
          </cell>
          <cell r="C38" t="str">
            <v>SUPERVISOR</v>
          </cell>
          <cell r="D38">
            <v>1879.91</v>
          </cell>
          <cell r="E38">
            <v>1322</v>
          </cell>
          <cell r="F38">
            <v>0</v>
          </cell>
          <cell r="G38">
            <v>12488</v>
          </cell>
          <cell r="H38">
            <v>12488</v>
          </cell>
          <cell r="I38">
            <v>1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12777</v>
          </cell>
          <cell r="R38">
            <v>12488</v>
          </cell>
          <cell r="S38">
            <v>110</v>
          </cell>
          <cell r="T38">
            <v>1</v>
          </cell>
          <cell r="U38">
            <v>0</v>
          </cell>
          <cell r="V38">
            <v>12219.44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11279.48</v>
          </cell>
          <cell r="AC38">
            <v>0</v>
          </cell>
          <cell r="AD38">
            <v>1127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11279.48</v>
          </cell>
          <cell r="AK38">
            <v>12488</v>
          </cell>
          <cell r="AL38">
            <v>0</v>
          </cell>
          <cell r="AM38">
            <v>1</v>
          </cell>
          <cell r="AN38">
            <v>1</v>
          </cell>
          <cell r="AO38">
            <v>28</v>
          </cell>
          <cell r="AP38">
            <v>1</v>
          </cell>
          <cell r="AQ38">
            <v>0</v>
          </cell>
          <cell r="AR38">
            <v>100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85</v>
          </cell>
          <cell r="BB38">
            <v>0</v>
          </cell>
          <cell r="BC38">
            <v>224584.2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1</v>
          </cell>
          <cell r="BL38">
            <v>1</v>
          </cell>
          <cell r="BM38">
            <v>1020</v>
          </cell>
          <cell r="BN38">
            <v>4404</v>
          </cell>
          <cell r="BO38">
            <v>13524</v>
          </cell>
          <cell r="BP38">
            <v>31</v>
          </cell>
          <cell r="BQ38">
            <v>939.96</v>
          </cell>
          <cell r="BR38">
            <v>0</v>
          </cell>
          <cell r="BS38">
            <v>367</v>
          </cell>
          <cell r="BT38">
            <v>13524</v>
          </cell>
          <cell r="BU38">
            <v>0</v>
          </cell>
          <cell r="BV38">
            <v>1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135353.76</v>
          </cell>
          <cell r="CB38">
            <v>1127</v>
          </cell>
          <cell r="CC38">
            <v>0</v>
          </cell>
          <cell r="CD38">
            <v>0</v>
          </cell>
        </row>
        <row r="39">
          <cell r="A39" t="str">
            <v>GOTETI NAGENDRA SURYANARAYANA</v>
          </cell>
          <cell r="B39" t="str">
            <v>JUTE</v>
          </cell>
          <cell r="C39" t="str">
            <v>SHIFT INCHARGE</v>
          </cell>
          <cell r="D39">
            <v>0</v>
          </cell>
          <cell r="E39">
            <v>410</v>
          </cell>
          <cell r="F39">
            <v>0</v>
          </cell>
          <cell r="G39">
            <v>27662</v>
          </cell>
          <cell r="H39">
            <v>27662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21006</v>
          </cell>
          <cell r="R39">
            <v>27662</v>
          </cell>
          <cell r="S39">
            <v>130</v>
          </cell>
          <cell r="T39">
            <v>0</v>
          </cell>
          <cell r="U39">
            <v>280</v>
          </cell>
          <cell r="V39">
            <v>21415.74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21415.74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10707.87</v>
          </cell>
          <cell r="AK39">
            <v>0</v>
          </cell>
          <cell r="AL39">
            <v>0</v>
          </cell>
          <cell r="AM39">
            <v>0</v>
          </cell>
          <cell r="AN39">
            <v>1</v>
          </cell>
          <cell r="AO39">
            <v>24</v>
          </cell>
          <cell r="AP39">
            <v>1</v>
          </cell>
          <cell r="AQ39">
            <v>0</v>
          </cell>
          <cell r="AR39">
            <v>50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312312.88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31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10707.87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256988.88</v>
          </cell>
          <cell r="CB39">
            <v>0</v>
          </cell>
          <cell r="CC39">
            <v>0</v>
          </cell>
          <cell r="CD39">
            <v>0</v>
          </cell>
        </row>
        <row r="40">
          <cell r="A40" t="str">
            <v>HIRAMOHON MONDAL</v>
          </cell>
          <cell r="B40" t="str">
            <v>MILL MECHANICAL</v>
          </cell>
          <cell r="C40" t="str">
            <v>MILL MECH TRAINEE</v>
          </cell>
          <cell r="D40">
            <v>1080</v>
          </cell>
          <cell r="E40">
            <v>837</v>
          </cell>
          <cell r="F40">
            <v>0</v>
          </cell>
          <cell r="G40">
            <v>7440</v>
          </cell>
          <cell r="H40">
            <v>7440</v>
          </cell>
          <cell r="I40">
            <v>1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7263</v>
          </cell>
          <cell r="R40">
            <v>7440</v>
          </cell>
          <cell r="S40">
            <v>0</v>
          </cell>
          <cell r="T40">
            <v>1</v>
          </cell>
          <cell r="U40">
            <v>140</v>
          </cell>
          <cell r="V40">
            <v>7020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6480</v>
          </cell>
          <cell r="AC40">
            <v>0</v>
          </cell>
          <cell r="AD40">
            <v>648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6480</v>
          </cell>
          <cell r="AK40">
            <v>0</v>
          </cell>
          <cell r="AL40">
            <v>0</v>
          </cell>
          <cell r="AM40">
            <v>1</v>
          </cell>
          <cell r="AN40">
            <v>1</v>
          </cell>
          <cell r="AO40">
            <v>27</v>
          </cell>
          <cell r="AP40">
            <v>1</v>
          </cell>
          <cell r="AQ40">
            <v>0</v>
          </cell>
          <cell r="AR40">
            <v>100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49</v>
          </cell>
          <cell r="BB40">
            <v>0</v>
          </cell>
          <cell r="BC40">
            <v>122388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1</v>
          </cell>
          <cell r="BL40">
            <v>1</v>
          </cell>
          <cell r="BM40">
            <v>588</v>
          </cell>
          <cell r="BN40">
            <v>2532</v>
          </cell>
          <cell r="BO40">
            <v>7776</v>
          </cell>
          <cell r="BP40">
            <v>31</v>
          </cell>
          <cell r="BQ40">
            <v>540</v>
          </cell>
          <cell r="BR40">
            <v>0</v>
          </cell>
          <cell r="BS40">
            <v>211</v>
          </cell>
          <cell r="BT40">
            <v>7776</v>
          </cell>
          <cell r="BU40">
            <v>0</v>
          </cell>
          <cell r="BV40">
            <v>1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77760</v>
          </cell>
          <cell r="CB40">
            <v>648</v>
          </cell>
          <cell r="CC40">
            <v>0</v>
          </cell>
          <cell r="CD40">
            <v>0</v>
          </cell>
        </row>
        <row r="41">
          <cell r="A41" t="str">
            <v>JAGADISH MONDAL</v>
          </cell>
          <cell r="B41" t="str">
            <v>WEAVING</v>
          </cell>
          <cell r="C41" t="str">
            <v>SUPERVISOR</v>
          </cell>
          <cell r="D41">
            <v>0</v>
          </cell>
          <cell r="E41">
            <v>197</v>
          </cell>
          <cell r="F41">
            <v>0</v>
          </cell>
          <cell r="G41">
            <v>11973</v>
          </cell>
          <cell r="H41">
            <v>11973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11390</v>
          </cell>
          <cell r="R41">
            <v>11973</v>
          </cell>
          <cell r="S41">
            <v>110</v>
          </cell>
          <cell r="T41">
            <v>1</v>
          </cell>
          <cell r="U41">
            <v>0</v>
          </cell>
          <cell r="V41">
            <v>11586.77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11586.77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4634.71</v>
          </cell>
          <cell r="AK41">
            <v>0</v>
          </cell>
          <cell r="AL41">
            <v>0</v>
          </cell>
          <cell r="AM41">
            <v>0</v>
          </cell>
          <cell r="AN41">
            <v>1</v>
          </cell>
          <cell r="AO41">
            <v>30</v>
          </cell>
          <cell r="AP41">
            <v>1</v>
          </cell>
          <cell r="AQ41">
            <v>0</v>
          </cell>
          <cell r="AR41">
            <v>40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87</v>
          </cell>
          <cell r="BB41">
            <v>0</v>
          </cell>
          <cell r="BC41">
            <v>167511.24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1044</v>
          </cell>
          <cell r="BN41">
            <v>4524</v>
          </cell>
          <cell r="BO41">
            <v>0</v>
          </cell>
          <cell r="BP41">
            <v>31</v>
          </cell>
          <cell r="BQ41">
            <v>0</v>
          </cell>
          <cell r="BR41">
            <v>0</v>
          </cell>
          <cell r="BS41">
            <v>377</v>
          </cell>
          <cell r="BT41">
            <v>0</v>
          </cell>
          <cell r="BU41">
            <v>6952.06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139041.24</v>
          </cell>
          <cell r="CB41">
            <v>0</v>
          </cell>
          <cell r="CC41">
            <v>0</v>
          </cell>
          <cell r="CD41">
            <v>0</v>
          </cell>
        </row>
        <row r="42">
          <cell r="A42" t="str">
            <v>JAMEEL ANSARI</v>
          </cell>
          <cell r="B42" t="str">
            <v>SPINING</v>
          </cell>
          <cell r="C42" t="str">
            <v>SUPERVISOR</v>
          </cell>
          <cell r="D42">
            <v>0</v>
          </cell>
          <cell r="E42">
            <v>387</v>
          </cell>
          <cell r="F42">
            <v>0</v>
          </cell>
          <cell r="G42">
            <v>8136</v>
          </cell>
          <cell r="H42">
            <v>8136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17</v>
          </cell>
          <cell r="P42">
            <v>0</v>
          </cell>
          <cell r="Q42">
            <v>12211</v>
          </cell>
          <cell r="R42">
            <v>8136</v>
          </cell>
          <cell r="S42">
            <v>0</v>
          </cell>
          <cell r="T42">
            <v>1</v>
          </cell>
          <cell r="U42">
            <v>0</v>
          </cell>
          <cell r="V42">
            <v>12597.68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8136</v>
          </cell>
          <cell r="AC42">
            <v>0</v>
          </cell>
          <cell r="AD42">
            <v>325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3254.4</v>
          </cell>
          <cell r="AK42">
            <v>0</v>
          </cell>
          <cell r="AL42">
            <v>0</v>
          </cell>
          <cell r="AM42">
            <v>1</v>
          </cell>
          <cell r="AN42">
            <v>1</v>
          </cell>
          <cell r="AO42">
            <v>31</v>
          </cell>
          <cell r="AP42">
            <v>1</v>
          </cell>
          <cell r="AQ42">
            <v>0</v>
          </cell>
          <cell r="AR42">
            <v>40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62</v>
          </cell>
          <cell r="BB42">
            <v>0</v>
          </cell>
          <cell r="BC42">
            <v>120984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744</v>
          </cell>
          <cell r="BN42">
            <v>3180</v>
          </cell>
          <cell r="BO42">
            <v>3900</v>
          </cell>
          <cell r="BP42">
            <v>31</v>
          </cell>
          <cell r="BQ42">
            <v>0</v>
          </cell>
          <cell r="BR42">
            <v>0</v>
          </cell>
          <cell r="BS42">
            <v>265</v>
          </cell>
          <cell r="BT42">
            <v>3900</v>
          </cell>
          <cell r="BU42">
            <v>4881.6000000000004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97632</v>
          </cell>
          <cell r="CB42">
            <v>325</v>
          </cell>
          <cell r="CC42">
            <v>0</v>
          </cell>
          <cell r="CD42">
            <v>4461.68</v>
          </cell>
        </row>
        <row r="43">
          <cell r="A43" t="str">
            <v>JITENDRA CHOWDHARY</v>
          </cell>
          <cell r="B43" t="str">
            <v>JUTE</v>
          </cell>
          <cell r="C43" t="str">
            <v>SUPERVISOR</v>
          </cell>
          <cell r="D43">
            <v>866.13</v>
          </cell>
          <cell r="E43">
            <v>838</v>
          </cell>
          <cell r="F43">
            <v>0</v>
          </cell>
          <cell r="G43">
            <v>5461</v>
          </cell>
          <cell r="H43">
            <v>5461</v>
          </cell>
          <cell r="I43">
            <v>1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3.5</v>
          </cell>
          <cell r="P43">
            <v>0</v>
          </cell>
          <cell r="Q43">
            <v>6429</v>
          </cell>
          <cell r="R43">
            <v>5461</v>
          </cell>
          <cell r="S43">
            <v>0</v>
          </cell>
          <cell r="T43">
            <v>1</v>
          </cell>
          <cell r="U43">
            <v>280</v>
          </cell>
          <cell r="V43">
            <v>6400.53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5196.76</v>
          </cell>
          <cell r="AC43">
            <v>0</v>
          </cell>
          <cell r="AD43">
            <v>519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5196.76</v>
          </cell>
          <cell r="AK43">
            <v>5461</v>
          </cell>
          <cell r="AL43">
            <v>0</v>
          </cell>
          <cell r="AM43">
            <v>1</v>
          </cell>
          <cell r="AN43">
            <v>1</v>
          </cell>
          <cell r="AO43">
            <v>29.5</v>
          </cell>
          <cell r="AP43">
            <v>1</v>
          </cell>
          <cell r="AQ43">
            <v>0</v>
          </cell>
          <cell r="AR43">
            <v>100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1</v>
          </cell>
          <cell r="AY43">
            <v>0</v>
          </cell>
          <cell r="AZ43">
            <v>0</v>
          </cell>
          <cell r="BA43">
            <v>39</v>
          </cell>
          <cell r="BB43">
            <v>0</v>
          </cell>
          <cell r="BC43">
            <v>102590.39999999999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1</v>
          </cell>
          <cell r="BL43">
            <v>1</v>
          </cell>
          <cell r="BM43">
            <v>468</v>
          </cell>
          <cell r="BN43">
            <v>2028</v>
          </cell>
          <cell r="BO43">
            <v>6228</v>
          </cell>
          <cell r="BP43">
            <v>31</v>
          </cell>
          <cell r="BQ43">
            <v>433.06</v>
          </cell>
          <cell r="BR43">
            <v>0</v>
          </cell>
          <cell r="BS43">
            <v>169</v>
          </cell>
          <cell r="BT43">
            <v>6228</v>
          </cell>
          <cell r="BU43">
            <v>0</v>
          </cell>
          <cell r="BV43">
            <v>1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62361.120000000003</v>
          </cell>
          <cell r="CB43">
            <v>519</v>
          </cell>
          <cell r="CC43">
            <v>0</v>
          </cell>
          <cell r="CD43">
            <v>770.71</v>
          </cell>
        </row>
        <row r="44">
          <cell r="A44" t="str">
            <v>JULFIKAR KHAN</v>
          </cell>
          <cell r="B44" t="str">
            <v>WEAVING</v>
          </cell>
          <cell r="C44" t="str">
            <v>SUPERVISOR</v>
          </cell>
          <cell r="D44">
            <v>1947.68</v>
          </cell>
          <cell r="E44">
            <v>1062</v>
          </cell>
          <cell r="F44">
            <v>0</v>
          </cell>
          <cell r="G44">
            <v>10063</v>
          </cell>
          <cell r="H44">
            <v>10063</v>
          </cell>
          <cell r="I44">
            <v>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2</v>
          </cell>
          <cell r="P44">
            <v>0</v>
          </cell>
          <cell r="Q44">
            <v>14087</v>
          </cell>
          <cell r="R44">
            <v>20126</v>
          </cell>
          <cell r="S44">
            <v>110</v>
          </cell>
          <cell r="T44">
            <v>1</v>
          </cell>
          <cell r="U44">
            <v>280</v>
          </cell>
          <cell r="V44">
            <v>13200.92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11686.06</v>
          </cell>
          <cell r="AC44">
            <v>0</v>
          </cell>
          <cell r="AD44">
            <v>584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5843.03</v>
          </cell>
          <cell r="AK44">
            <v>10063</v>
          </cell>
          <cell r="AL44">
            <v>0</v>
          </cell>
          <cell r="AM44">
            <v>1</v>
          </cell>
          <cell r="AN44">
            <v>0.5</v>
          </cell>
          <cell r="AO44">
            <v>18</v>
          </cell>
          <cell r="AP44">
            <v>0.5</v>
          </cell>
          <cell r="AQ44">
            <v>0</v>
          </cell>
          <cell r="AR44">
            <v>50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0.5</v>
          </cell>
          <cell r="AY44">
            <v>0</v>
          </cell>
          <cell r="AZ44">
            <v>0</v>
          </cell>
          <cell r="BA44">
            <v>88</v>
          </cell>
          <cell r="BB44">
            <v>0</v>
          </cell>
          <cell r="BC44">
            <v>205361.88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1</v>
          </cell>
          <cell r="BM44">
            <v>1056</v>
          </cell>
          <cell r="BN44">
            <v>4560</v>
          </cell>
          <cell r="BO44">
            <v>7008</v>
          </cell>
          <cell r="BP44">
            <v>31</v>
          </cell>
          <cell r="BQ44">
            <v>0</v>
          </cell>
          <cell r="BR44">
            <v>0</v>
          </cell>
          <cell r="BS44">
            <v>380</v>
          </cell>
          <cell r="BT44">
            <v>7008</v>
          </cell>
          <cell r="BU44">
            <v>5843.03</v>
          </cell>
          <cell r="BV44">
            <v>1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140232.72</v>
          </cell>
          <cell r="CB44">
            <v>584</v>
          </cell>
          <cell r="CC44">
            <v>0</v>
          </cell>
          <cell r="CD44">
            <v>1514.86</v>
          </cell>
        </row>
        <row r="45">
          <cell r="A45" t="str">
            <v>JYOTIRMOY DAS</v>
          </cell>
          <cell r="B45" t="str">
            <v>JUTE</v>
          </cell>
          <cell r="C45" t="str">
            <v>Coordination Manager</v>
          </cell>
          <cell r="D45">
            <v>0</v>
          </cell>
          <cell r="E45">
            <v>270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24124</v>
          </cell>
          <cell r="R45">
            <v>25000</v>
          </cell>
          <cell r="S45">
            <v>130</v>
          </cell>
          <cell r="T45">
            <v>0</v>
          </cell>
          <cell r="U45">
            <v>140</v>
          </cell>
          <cell r="V45">
            <v>24393.55</v>
          </cell>
          <cell r="W45">
            <v>0</v>
          </cell>
          <cell r="X45">
            <v>0</v>
          </cell>
          <cell r="Y45">
            <v>0</v>
          </cell>
          <cell r="Z45">
            <v>200</v>
          </cell>
          <cell r="AA45">
            <v>0</v>
          </cell>
          <cell r="AB45">
            <v>24193.55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9677.42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30</v>
          </cell>
          <cell r="AP45">
            <v>0</v>
          </cell>
          <cell r="AQ45">
            <v>0</v>
          </cell>
          <cell r="AR45">
            <v>40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292722.59999999998</v>
          </cell>
          <cell r="BD45">
            <v>0</v>
          </cell>
          <cell r="BE45">
            <v>0</v>
          </cell>
          <cell r="BF45">
            <v>200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31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14516.13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290322.59999999998</v>
          </cell>
          <cell r="CB45">
            <v>0</v>
          </cell>
          <cell r="CC45">
            <v>0</v>
          </cell>
          <cell r="CD45">
            <v>0</v>
          </cell>
        </row>
        <row r="46">
          <cell r="A46" t="str">
            <v>K JAGANNADHAM</v>
          </cell>
          <cell r="B46" t="str">
            <v>MILL MECHANICAL</v>
          </cell>
          <cell r="C46" t="str">
            <v>SUPERVISOR</v>
          </cell>
          <cell r="D46">
            <v>1182.0899999999999</v>
          </cell>
          <cell r="E46">
            <v>763</v>
          </cell>
          <cell r="F46">
            <v>0</v>
          </cell>
          <cell r="G46">
            <v>11572</v>
          </cell>
          <cell r="H46">
            <v>11572</v>
          </cell>
          <cell r="I46">
            <v>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1.4</v>
          </cell>
          <cell r="P46">
            <v>0</v>
          </cell>
          <cell r="Q46">
            <v>8756</v>
          </cell>
          <cell r="R46">
            <v>11572</v>
          </cell>
          <cell r="S46">
            <v>0</v>
          </cell>
          <cell r="T46">
            <v>1</v>
          </cell>
          <cell r="U46">
            <v>0</v>
          </cell>
          <cell r="V46">
            <v>8336.82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7092.52</v>
          </cell>
          <cell r="AC46">
            <v>0</v>
          </cell>
          <cell r="AD46">
            <v>709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7092.52</v>
          </cell>
          <cell r="AK46">
            <v>11572</v>
          </cell>
          <cell r="AL46">
            <v>0</v>
          </cell>
          <cell r="AM46">
            <v>1</v>
          </cell>
          <cell r="AN46">
            <v>1</v>
          </cell>
          <cell r="AO46">
            <v>19</v>
          </cell>
          <cell r="AP46">
            <v>1</v>
          </cell>
          <cell r="AQ46">
            <v>0</v>
          </cell>
          <cell r="AR46">
            <v>100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1</v>
          </cell>
          <cell r="AY46">
            <v>0</v>
          </cell>
          <cell r="AZ46">
            <v>0</v>
          </cell>
          <cell r="BA46">
            <v>54</v>
          </cell>
          <cell r="BB46">
            <v>0</v>
          </cell>
          <cell r="BC46">
            <v>152383.79999999999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1</v>
          </cell>
          <cell r="BL46">
            <v>1</v>
          </cell>
          <cell r="BM46">
            <v>648</v>
          </cell>
          <cell r="BN46">
            <v>2772</v>
          </cell>
          <cell r="BO46">
            <v>8508</v>
          </cell>
          <cell r="BP46">
            <v>31</v>
          </cell>
          <cell r="BQ46">
            <v>591.04</v>
          </cell>
          <cell r="BR46">
            <v>0</v>
          </cell>
          <cell r="BS46">
            <v>231</v>
          </cell>
          <cell r="BT46">
            <v>8508</v>
          </cell>
          <cell r="BU46">
            <v>0</v>
          </cell>
          <cell r="BV46">
            <v>1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85110.24</v>
          </cell>
          <cell r="CB46">
            <v>709</v>
          </cell>
          <cell r="CC46">
            <v>0</v>
          </cell>
          <cell r="CD46">
            <v>653.26</v>
          </cell>
        </row>
        <row r="47">
          <cell r="A47" t="str">
            <v>KASTURI DHAR</v>
          </cell>
          <cell r="B47" t="str">
            <v>STAFF</v>
          </cell>
          <cell r="C47" t="str">
            <v>JUNIOR EXECTIVE</v>
          </cell>
          <cell r="D47">
            <v>0</v>
          </cell>
          <cell r="E47">
            <v>280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9720</v>
          </cell>
          <cell r="R47">
            <v>10000</v>
          </cell>
          <cell r="S47">
            <v>0</v>
          </cell>
          <cell r="T47">
            <v>0</v>
          </cell>
          <cell r="U47">
            <v>280</v>
          </cell>
          <cell r="V47">
            <v>10000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10000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4000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31</v>
          </cell>
          <cell r="AP47">
            <v>0</v>
          </cell>
          <cell r="AQ47">
            <v>0</v>
          </cell>
          <cell r="AR47">
            <v>40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120000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31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6000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120000</v>
          </cell>
          <cell r="CB47">
            <v>0</v>
          </cell>
          <cell r="CC47">
            <v>0</v>
          </cell>
          <cell r="CD47">
            <v>0</v>
          </cell>
        </row>
        <row r="48">
          <cell r="A48" t="str">
            <v>KOLLA SRIKANTH RAO</v>
          </cell>
          <cell r="B48" t="str">
            <v>STAFF</v>
          </cell>
          <cell r="C48" t="str">
            <v>SUPERVISOR</v>
          </cell>
          <cell r="D48">
            <v>700.11</v>
          </cell>
          <cell r="E48">
            <v>592</v>
          </cell>
          <cell r="F48">
            <v>0</v>
          </cell>
          <cell r="G48">
            <v>7660</v>
          </cell>
          <cell r="H48">
            <v>7660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0.8</v>
          </cell>
          <cell r="P48">
            <v>0</v>
          </cell>
          <cell r="Q48">
            <v>4906</v>
          </cell>
          <cell r="R48">
            <v>7660</v>
          </cell>
          <cell r="S48">
            <v>0</v>
          </cell>
          <cell r="T48">
            <v>1</v>
          </cell>
          <cell r="U48">
            <v>140</v>
          </cell>
          <cell r="V48">
            <v>4797.8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4200.6499999999996</v>
          </cell>
          <cell r="AC48">
            <v>0</v>
          </cell>
          <cell r="AD48">
            <v>420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4200.6499999999996</v>
          </cell>
          <cell r="AK48">
            <v>0</v>
          </cell>
          <cell r="AL48">
            <v>0</v>
          </cell>
          <cell r="AM48">
            <v>1</v>
          </cell>
          <cell r="AN48">
            <v>1</v>
          </cell>
          <cell r="AO48">
            <v>17</v>
          </cell>
          <cell r="AP48">
            <v>1</v>
          </cell>
          <cell r="AQ48">
            <v>0</v>
          </cell>
          <cell r="AR48">
            <v>100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32</v>
          </cell>
          <cell r="BB48">
            <v>0</v>
          </cell>
          <cell r="BC48">
            <v>85013.72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1</v>
          </cell>
          <cell r="BL48">
            <v>1</v>
          </cell>
          <cell r="BM48">
            <v>384</v>
          </cell>
          <cell r="BN48">
            <v>1644</v>
          </cell>
          <cell r="BO48">
            <v>5040</v>
          </cell>
          <cell r="BP48">
            <v>31</v>
          </cell>
          <cell r="BQ48">
            <v>350.05</v>
          </cell>
          <cell r="BR48">
            <v>0</v>
          </cell>
          <cell r="BS48">
            <v>137</v>
          </cell>
          <cell r="BT48">
            <v>5040</v>
          </cell>
          <cell r="BU48">
            <v>0</v>
          </cell>
          <cell r="BV48">
            <v>1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50407.8</v>
          </cell>
          <cell r="CB48">
            <v>420</v>
          </cell>
          <cell r="CC48">
            <v>0</v>
          </cell>
          <cell r="CD48">
            <v>247.1</v>
          </cell>
        </row>
        <row r="49">
          <cell r="A49" t="str">
            <v>KUMARDEB CHOWDHURY</v>
          </cell>
          <cell r="B49" t="str">
            <v>STAFF</v>
          </cell>
          <cell r="C49" t="str">
            <v>MANAGER</v>
          </cell>
          <cell r="D49">
            <v>0</v>
          </cell>
          <cell r="E49">
            <v>130</v>
          </cell>
          <cell r="F49">
            <v>0</v>
          </cell>
          <cell r="G49">
            <v>25000</v>
          </cell>
          <cell r="H49">
            <v>25000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24264</v>
          </cell>
          <cell r="R49">
            <v>25000</v>
          </cell>
          <cell r="S49">
            <v>130</v>
          </cell>
          <cell r="T49">
            <v>0</v>
          </cell>
          <cell r="U49">
            <v>0</v>
          </cell>
          <cell r="V49">
            <v>24393.55</v>
          </cell>
          <cell r="W49">
            <v>0</v>
          </cell>
          <cell r="X49">
            <v>0</v>
          </cell>
          <cell r="Y49">
            <v>0</v>
          </cell>
          <cell r="Z49">
            <v>200</v>
          </cell>
          <cell r="AA49">
            <v>0</v>
          </cell>
          <cell r="AB49">
            <v>24193.55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9677.42</v>
          </cell>
          <cell r="AK49">
            <v>25000</v>
          </cell>
          <cell r="AL49">
            <v>0</v>
          </cell>
          <cell r="AM49">
            <v>0</v>
          </cell>
          <cell r="AN49">
            <v>1</v>
          </cell>
          <cell r="AO49">
            <v>30</v>
          </cell>
          <cell r="AP49">
            <v>1</v>
          </cell>
          <cell r="AQ49">
            <v>0</v>
          </cell>
          <cell r="AR49">
            <v>40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367722.6</v>
          </cell>
          <cell r="BD49">
            <v>0</v>
          </cell>
          <cell r="BE49">
            <v>0</v>
          </cell>
          <cell r="BF49">
            <v>200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31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14516.13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290322.59999999998</v>
          </cell>
          <cell r="CB49">
            <v>0</v>
          </cell>
          <cell r="CC49">
            <v>0</v>
          </cell>
          <cell r="CD49">
            <v>0</v>
          </cell>
        </row>
        <row r="50">
          <cell r="A50" t="str">
            <v>LALTOO PRASAD</v>
          </cell>
          <cell r="B50" t="str">
            <v>SPINING</v>
          </cell>
          <cell r="C50" t="str">
            <v>SUPERVISOR</v>
          </cell>
          <cell r="D50">
            <v>0</v>
          </cell>
          <cell r="E50">
            <v>413</v>
          </cell>
          <cell r="F50">
            <v>0</v>
          </cell>
          <cell r="G50">
            <v>3715</v>
          </cell>
          <cell r="H50">
            <v>3715</v>
          </cell>
          <cell r="I50">
            <v>1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12.5</v>
          </cell>
          <cell r="P50">
            <v>0</v>
          </cell>
          <cell r="Q50">
            <v>9773</v>
          </cell>
          <cell r="R50">
            <v>7430</v>
          </cell>
          <cell r="S50">
            <v>0</v>
          </cell>
          <cell r="T50">
            <v>1</v>
          </cell>
          <cell r="U50">
            <v>0</v>
          </cell>
          <cell r="V50">
            <v>10186.290000000001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7190.32</v>
          </cell>
          <cell r="AC50">
            <v>0</v>
          </cell>
          <cell r="AD50">
            <v>359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3595.16</v>
          </cell>
          <cell r="AK50">
            <v>0</v>
          </cell>
          <cell r="AL50">
            <v>0</v>
          </cell>
          <cell r="AM50">
            <v>1</v>
          </cell>
          <cell r="AN50">
            <v>0.5</v>
          </cell>
          <cell r="AO50">
            <v>30</v>
          </cell>
          <cell r="AP50">
            <v>0.5</v>
          </cell>
          <cell r="AQ50">
            <v>0</v>
          </cell>
          <cell r="AR50">
            <v>50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54</v>
          </cell>
          <cell r="BB50">
            <v>0</v>
          </cell>
          <cell r="BC50">
            <v>100829.84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648</v>
          </cell>
          <cell r="BN50">
            <v>2808</v>
          </cell>
          <cell r="BO50">
            <v>4308</v>
          </cell>
          <cell r="BP50">
            <v>31</v>
          </cell>
          <cell r="BQ50">
            <v>0</v>
          </cell>
          <cell r="BR50">
            <v>0</v>
          </cell>
          <cell r="BS50">
            <v>234</v>
          </cell>
          <cell r="BT50">
            <v>4308</v>
          </cell>
          <cell r="BU50">
            <v>3595.16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86283.839999999997</v>
          </cell>
          <cell r="CB50">
            <v>359</v>
          </cell>
          <cell r="CC50">
            <v>0</v>
          </cell>
          <cell r="CD50">
            <v>2995.97</v>
          </cell>
        </row>
        <row r="51">
          <cell r="A51" t="str">
            <v>MAHESH BAHADUR SHARMA</v>
          </cell>
          <cell r="B51" t="str">
            <v>WEAVING</v>
          </cell>
          <cell r="C51" t="str">
            <v>SUPERVISOR</v>
          </cell>
          <cell r="D51">
            <v>0</v>
          </cell>
          <cell r="E51">
            <v>1186</v>
          </cell>
          <cell r="F51">
            <v>0</v>
          </cell>
          <cell r="G51">
            <v>10052</v>
          </cell>
          <cell r="H51">
            <v>10052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4</v>
          </cell>
          <cell r="P51">
            <v>0</v>
          </cell>
          <cell r="Q51">
            <v>10163</v>
          </cell>
          <cell r="R51">
            <v>10052</v>
          </cell>
          <cell r="S51">
            <v>110</v>
          </cell>
          <cell r="T51">
            <v>1</v>
          </cell>
          <cell r="U51">
            <v>1000</v>
          </cell>
          <cell r="V51">
            <v>11349.03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10052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4020.8</v>
          </cell>
          <cell r="AK51">
            <v>0</v>
          </cell>
          <cell r="AL51">
            <v>0</v>
          </cell>
          <cell r="AM51">
            <v>0</v>
          </cell>
          <cell r="AN51">
            <v>1</v>
          </cell>
          <cell r="AO51">
            <v>31</v>
          </cell>
          <cell r="AP51">
            <v>1</v>
          </cell>
          <cell r="AQ51">
            <v>0</v>
          </cell>
          <cell r="AR51">
            <v>40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76</v>
          </cell>
          <cell r="BB51">
            <v>0</v>
          </cell>
          <cell r="BC51">
            <v>144652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912</v>
          </cell>
          <cell r="BN51">
            <v>3924</v>
          </cell>
          <cell r="BO51">
            <v>0</v>
          </cell>
          <cell r="BP51">
            <v>31</v>
          </cell>
          <cell r="BQ51">
            <v>0</v>
          </cell>
          <cell r="BR51">
            <v>0</v>
          </cell>
          <cell r="BS51">
            <v>327</v>
          </cell>
          <cell r="BT51">
            <v>0</v>
          </cell>
          <cell r="BU51">
            <v>6031.2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120624</v>
          </cell>
          <cell r="CB51">
            <v>0</v>
          </cell>
          <cell r="CC51">
            <v>0</v>
          </cell>
          <cell r="CD51">
            <v>1297.03</v>
          </cell>
        </row>
        <row r="52">
          <cell r="A52" t="str">
            <v>MANGAL SARKAR</v>
          </cell>
          <cell r="B52" t="str">
            <v>MILL MECH</v>
          </cell>
          <cell r="C52" t="str">
            <v>EXECUTIVE</v>
          </cell>
          <cell r="D52">
            <v>957.59</v>
          </cell>
          <cell r="E52">
            <v>618</v>
          </cell>
          <cell r="F52">
            <v>0</v>
          </cell>
          <cell r="G52">
            <v>8096</v>
          </cell>
          <cell r="H52">
            <v>8096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</v>
          </cell>
          <cell r="P52">
            <v>0</v>
          </cell>
          <cell r="Q52">
            <v>7217</v>
          </cell>
          <cell r="R52">
            <v>8096</v>
          </cell>
          <cell r="S52">
            <v>0</v>
          </cell>
          <cell r="T52">
            <v>1</v>
          </cell>
          <cell r="U52">
            <v>0</v>
          </cell>
          <cell r="V52">
            <v>6877.25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5745.55</v>
          </cell>
          <cell r="AC52">
            <v>0</v>
          </cell>
          <cell r="AD52">
            <v>574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5745.55</v>
          </cell>
          <cell r="AK52">
            <v>0</v>
          </cell>
          <cell r="AL52">
            <v>0</v>
          </cell>
          <cell r="AM52">
            <v>1</v>
          </cell>
          <cell r="AN52">
            <v>1</v>
          </cell>
          <cell r="AO52">
            <v>22</v>
          </cell>
          <cell r="AP52">
            <v>1</v>
          </cell>
          <cell r="AQ52">
            <v>0</v>
          </cell>
          <cell r="AR52">
            <v>100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44</v>
          </cell>
          <cell r="BB52">
            <v>0</v>
          </cell>
          <cell r="BC52">
            <v>111507.28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1</v>
          </cell>
          <cell r="BL52">
            <v>1</v>
          </cell>
          <cell r="BM52">
            <v>528</v>
          </cell>
          <cell r="BN52">
            <v>2244</v>
          </cell>
          <cell r="BO52">
            <v>6888</v>
          </cell>
          <cell r="BP52">
            <v>31</v>
          </cell>
          <cell r="BQ52">
            <v>478.8</v>
          </cell>
          <cell r="BR52">
            <v>0</v>
          </cell>
          <cell r="BS52">
            <v>187</v>
          </cell>
          <cell r="BT52">
            <v>6888</v>
          </cell>
          <cell r="BU52">
            <v>0</v>
          </cell>
          <cell r="BV52">
            <v>1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68946.600000000006</v>
          </cell>
          <cell r="CB52">
            <v>574</v>
          </cell>
          <cell r="CC52">
            <v>0</v>
          </cell>
          <cell r="CD52">
            <v>652.9</v>
          </cell>
        </row>
        <row r="53">
          <cell r="A53" t="str">
            <v>MANNAN MONDAL</v>
          </cell>
          <cell r="B53" t="str">
            <v>GEN MECH</v>
          </cell>
          <cell r="C53" t="str">
            <v>SUPERVISOR</v>
          </cell>
          <cell r="D53">
            <v>412.42</v>
          </cell>
          <cell r="E53">
            <v>142</v>
          </cell>
          <cell r="F53">
            <v>0</v>
          </cell>
          <cell r="G53">
            <v>7671</v>
          </cell>
          <cell r="H53">
            <v>7671</v>
          </cell>
          <cell r="I53">
            <v>1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2745</v>
          </cell>
          <cell r="R53">
            <v>15342</v>
          </cell>
          <cell r="S53">
            <v>0</v>
          </cell>
          <cell r="T53">
            <v>1</v>
          </cell>
          <cell r="U53">
            <v>0</v>
          </cell>
          <cell r="V53">
            <v>2474.52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2474.52</v>
          </cell>
          <cell r="AC53">
            <v>0</v>
          </cell>
          <cell r="AD53">
            <v>123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1237.26</v>
          </cell>
          <cell r="AK53">
            <v>7671</v>
          </cell>
          <cell r="AL53">
            <v>0</v>
          </cell>
          <cell r="AM53">
            <v>1</v>
          </cell>
          <cell r="AN53">
            <v>0.5</v>
          </cell>
          <cell r="AO53">
            <v>5</v>
          </cell>
          <cell r="AP53">
            <v>0.5</v>
          </cell>
          <cell r="AQ53">
            <v>0</v>
          </cell>
          <cell r="AR53">
            <v>50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0.5</v>
          </cell>
          <cell r="AY53">
            <v>0</v>
          </cell>
          <cell r="AZ53">
            <v>0</v>
          </cell>
          <cell r="BA53">
            <v>19</v>
          </cell>
          <cell r="BB53">
            <v>0</v>
          </cell>
          <cell r="BC53">
            <v>60104.28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1</v>
          </cell>
          <cell r="BM53">
            <v>228</v>
          </cell>
          <cell r="BN53">
            <v>972</v>
          </cell>
          <cell r="BO53">
            <v>1476</v>
          </cell>
          <cell r="BP53">
            <v>31</v>
          </cell>
          <cell r="BQ53">
            <v>0</v>
          </cell>
          <cell r="BR53">
            <v>0</v>
          </cell>
          <cell r="BS53">
            <v>81</v>
          </cell>
          <cell r="BT53">
            <v>1476</v>
          </cell>
          <cell r="BU53">
            <v>1237.26</v>
          </cell>
          <cell r="BV53">
            <v>1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29694.240000000002</v>
          </cell>
          <cell r="CB53">
            <v>123</v>
          </cell>
          <cell r="CC53">
            <v>0</v>
          </cell>
          <cell r="CD53">
            <v>0</v>
          </cell>
        </row>
        <row r="54">
          <cell r="A54" t="str">
            <v>MANNU KUMAR SHAW</v>
          </cell>
          <cell r="B54" t="str">
            <v>WEAVING</v>
          </cell>
          <cell r="C54" t="str">
            <v>SUPERVISOR</v>
          </cell>
          <cell r="D54">
            <v>2425.33</v>
          </cell>
          <cell r="E54">
            <v>1227</v>
          </cell>
          <cell r="F54">
            <v>0</v>
          </cell>
          <cell r="G54">
            <v>7276</v>
          </cell>
          <cell r="H54">
            <v>7276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15750</v>
          </cell>
          <cell r="R54">
            <v>14552</v>
          </cell>
          <cell r="S54">
            <v>110</v>
          </cell>
          <cell r="T54">
            <v>1</v>
          </cell>
          <cell r="U54">
            <v>280</v>
          </cell>
          <cell r="V54">
            <v>14552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14552</v>
          </cell>
          <cell r="AC54">
            <v>0</v>
          </cell>
          <cell r="AD54">
            <v>727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7276</v>
          </cell>
          <cell r="AK54">
            <v>0</v>
          </cell>
          <cell r="AL54">
            <v>0</v>
          </cell>
          <cell r="AM54">
            <v>1</v>
          </cell>
          <cell r="AN54">
            <v>0.5</v>
          </cell>
          <cell r="AO54">
            <v>31</v>
          </cell>
          <cell r="AP54">
            <v>0.5</v>
          </cell>
          <cell r="AQ54">
            <v>0</v>
          </cell>
          <cell r="AR54">
            <v>50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110</v>
          </cell>
          <cell r="BB54">
            <v>0</v>
          </cell>
          <cell r="BC54">
            <v>232679.96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1</v>
          </cell>
          <cell r="BM54">
            <v>1320</v>
          </cell>
          <cell r="BN54">
            <v>5676</v>
          </cell>
          <cell r="BO54">
            <v>8724</v>
          </cell>
          <cell r="BP54">
            <v>31</v>
          </cell>
          <cell r="BQ54">
            <v>0</v>
          </cell>
          <cell r="BR54">
            <v>0</v>
          </cell>
          <cell r="BS54">
            <v>473</v>
          </cell>
          <cell r="BT54">
            <v>8724</v>
          </cell>
          <cell r="BU54">
            <v>7276</v>
          </cell>
          <cell r="BV54">
            <v>1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174624</v>
          </cell>
          <cell r="CB54">
            <v>727</v>
          </cell>
          <cell r="CC54">
            <v>0</v>
          </cell>
          <cell r="CD54">
            <v>0</v>
          </cell>
        </row>
        <row r="55">
          <cell r="A55" t="str">
            <v>MANOJ DUBEY</v>
          </cell>
          <cell r="B55" t="str">
            <v>JUTE</v>
          </cell>
          <cell r="C55" t="str">
            <v>SUPERVISOR</v>
          </cell>
          <cell r="D55">
            <v>1385.17</v>
          </cell>
          <cell r="E55">
            <v>894</v>
          </cell>
          <cell r="F55">
            <v>0</v>
          </cell>
          <cell r="G55">
            <v>8311</v>
          </cell>
          <cell r="H55">
            <v>8311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1</v>
          </cell>
          <cell r="P55">
            <v>0</v>
          </cell>
          <cell r="Q55">
            <v>9830</v>
          </cell>
          <cell r="R55">
            <v>8311</v>
          </cell>
          <cell r="S55">
            <v>0</v>
          </cell>
          <cell r="T55">
            <v>1</v>
          </cell>
          <cell r="U55">
            <v>0</v>
          </cell>
          <cell r="V55">
            <v>9338.7000000000007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8311</v>
          </cell>
          <cell r="AC55">
            <v>0</v>
          </cell>
          <cell r="AD55">
            <v>831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8311</v>
          </cell>
          <cell r="AK55">
            <v>8311</v>
          </cell>
          <cell r="AL55">
            <v>0</v>
          </cell>
          <cell r="AM55">
            <v>1</v>
          </cell>
          <cell r="AN55">
            <v>1</v>
          </cell>
          <cell r="AO55">
            <v>31</v>
          </cell>
          <cell r="AP55">
            <v>1</v>
          </cell>
          <cell r="AQ55">
            <v>0</v>
          </cell>
          <cell r="AR55">
            <v>100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1</v>
          </cell>
          <cell r="AY55">
            <v>0</v>
          </cell>
          <cell r="AZ55">
            <v>0</v>
          </cell>
          <cell r="BA55">
            <v>63</v>
          </cell>
          <cell r="BB55">
            <v>0</v>
          </cell>
          <cell r="BC55">
            <v>162822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1</v>
          </cell>
          <cell r="BL55">
            <v>1</v>
          </cell>
          <cell r="BM55">
            <v>756</v>
          </cell>
          <cell r="BN55">
            <v>3252</v>
          </cell>
          <cell r="BO55">
            <v>9972</v>
          </cell>
          <cell r="BP55">
            <v>31</v>
          </cell>
          <cell r="BQ55">
            <v>692.58</v>
          </cell>
          <cell r="BR55">
            <v>0</v>
          </cell>
          <cell r="BS55">
            <v>271</v>
          </cell>
          <cell r="BT55">
            <v>9972</v>
          </cell>
          <cell r="BU55">
            <v>0</v>
          </cell>
          <cell r="BV55">
            <v>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99732</v>
          </cell>
          <cell r="CB55">
            <v>831</v>
          </cell>
          <cell r="CC55">
            <v>0</v>
          </cell>
          <cell r="CD55">
            <v>335.12</v>
          </cell>
        </row>
        <row r="56">
          <cell r="A56" t="str">
            <v>MANOJ SHAW</v>
          </cell>
          <cell r="B56" t="str">
            <v>SACK SEWING</v>
          </cell>
          <cell r="C56" t="str">
            <v>EMULSION TANK ATTENDANT</v>
          </cell>
          <cell r="D56">
            <v>0</v>
          </cell>
          <cell r="E56">
            <v>0</v>
          </cell>
          <cell r="F56">
            <v>0</v>
          </cell>
          <cell r="G56">
            <v>5766</v>
          </cell>
          <cell r="H56">
            <v>5766</v>
          </cell>
          <cell r="I56">
            <v>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5766</v>
          </cell>
          <cell r="S56">
            <v>0</v>
          </cell>
          <cell r="T56">
            <v>1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5766</v>
          </cell>
          <cell r="AL56">
            <v>0</v>
          </cell>
          <cell r="AM56">
            <v>1</v>
          </cell>
          <cell r="AN56">
            <v>1</v>
          </cell>
          <cell r="AO56">
            <v>0</v>
          </cell>
          <cell r="AP56">
            <v>1</v>
          </cell>
          <cell r="AQ56">
            <v>0</v>
          </cell>
          <cell r="AR56">
            <v>100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17298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1</v>
          </cell>
          <cell r="BL56">
            <v>1</v>
          </cell>
          <cell r="BM56">
            <v>0</v>
          </cell>
          <cell r="BN56">
            <v>0</v>
          </cell>
          <cell r="BO56">
            <v>0</v>
          </cell>
          <cell r="BP56">
            <v>31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1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</row>
        <row r="57">
          <cell r="A57" t="str">
            <v>MD JAMALUDDIN</v>
          </cell>
          <cell r="B57" t="str">
            <v>WEAVING</v>
          </cell>
          <cell r="C57" t="str">
            <v>SUPERVISOR</v>
          </cell>
          <cell r="D57">
            <v>1097.17</v>
          </cell>
          <cell r="E57">
            <v>1128</v>
          </cell>
          <cell r="F57">
            <v>0</v>
          </cell>
          <cell r="G57">
            <v>6583</v>
          </cell>
          <cell r="H57">
            <v>6583</v>
          </cell>
          <cell r="I57">
            <v>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12.4</v>
          </cell>
          <cell r="P57">
            <v>0</v>
          </cell>
          <cell r="Q57">
            <v>10392</v>
          </cell>
          <cell r="R57">
            <v>6583</v>
          </cell>
          <cell r="S57">
            <v>0</v>
          </cell>
          <cell r="T57">
            <v>1</v>
          </cell>
          <cell r="U57">
            <v>420</v>
          </cell>
          <cell r="V57">
            <v>10423.08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6583</v>
          </cell>
          <cell r="AC57">
            <v>0</v>
          </cell>
          <cell r="AD57">
            <v>658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6583</v>
          </cell>
          <cell r="AK57">
            <v>6583</v>
          </cell>
          <cell r="AL57">
            <v>0</v>
          </cell>
          <cell r="AM57">
            <v>1</v>
          </cell>
          <cell r="AN57">
            <v>1</v>
          </cell>
          <cell r="AO57">
            <v>31</v>
          </cell>
          <cell r="AP57">
            <v>1</v>
          </cell>
          <cell r="AQ57">
            <v>0</v>
          </cell>
          <cell r="AR57">
            <v>100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</v>
          </cell>
          <cell r="AY57">
            <v>0</v>
          </cell>
          <cell r="AZ57">
            <v>0</v>
          </cell>
          <cell r="BA57">
            <v>50</v>
          </cell>
          <cell r="BB57">
            <v>0</v>
          </cell>
          <cell r="BC57">
            <v>128958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</v>
          </cell>
          <cell r="BL57">
            <v>1</v>
          </cell>
          <cell r="BM57">
            <v>600</v>
          </cell>
          <cell r="BN57">
            <v>2568</v>
          </cell>
          <cell r="BO57">
            <v>7896</v>
          </cell>
          <cell r="BP57">
            <v>31</v>
          </cell>
          <cell r="BQ57">
            <v>548.58000000000004</v>
          </cell>
          <cell r="BR57">
            <v>0</v>
          </cell>
          <cell r="BS57">
            <v>214</v>
          </cell>
          <cell r="BT57">
            <v>7896</v>
          </cell>
          <cell r="BU57">
            <v>0</v>
          </cell>
          <cell r="BV57">
            <v>1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78996</v>
          </cell>
          <cell r="CB57">
            <v>658</v>
          </cell>
          <cell r="CC57">
            <v>0</v>
          </cell>
          <cell r="CD57">
            <v>3291.5</v>
          </cell>
        </row>
        <row r="58">
          <cell r="A58" t="str">
            <v>MINTU MONDAL</v>
          </cell>
          <cell r="B58" t="str">
            <v>GENERAL</v>
          </cell>
          <cell r="C58" t="str">
            <v>MANAGER</v>
          </cell>
          <cell r="D58">
            <v>3939.84</v>
          </cell>
          <cell r="E58">
            <v>2773</v>
          </cell>
          <cell r="F58">
            <v>0</v>
          </cell>
          <cell r="G58">
            <v>28185</v>
          </cell>
          <cell r="H58">
            <v>28185</v>
          </cell>
          <cell r="I58">
            <v>1</v>
          </cell>
          <cell r="J58">
            <v>301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27077</v>
          </cell>
          <cell r="R58">
            <v>28185</v>
          </cell>
          <cell r="S58">
            <v>130</v>
          </cell>
          <cell r="T58">
            <v>0</v>
          </cell>
          <cell r="U58">
            <v>280</v>
          </cell>
          <cell r="V58">
            <v>25909.95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23639.03</v>
          </cell>
          <cell r="AC58">
            <v>0</v>
          </cell>
          <cell r="AD58">
            <v>1500</v>
          </cell>
          <cell r="AE58">
            <v>0</v>
          </cell>
          <cell r="AF58">
            <v>0</v>
          </cell>
          <cell r="AG58">
            <v>0</v>
          </cell>
          <cell r="AH58">
            <v>301</v>
          </cell>
          <cell r="AI58">
            <v>0</v>
          </cell>
          <cell r="AJ58">
            <v>23639.03</v>
          </cell>
          <cell r="AK58">
            <v>28185</v>
          </cell>
          <cell r="AL58">
            <v>0</v>
          </cell>
          <cell r="AM58">
            <v>1</v>
          </cell>
          <cell r="AN58">
            <v>1</v>
          </cell>
          <cell r="AO58">
            <v>26</v>
          </cell>
          <cell r="AP58">
            <v>1</v>
          </cell>
          <cell r="AQ58">
            <v>0</v>
          </cell>
          <cell r="AR58">
            <v>100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1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460752.48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</v>
          </cell>
          <cell r="BL58">
            <v>1</v>
          </cell>
          <cell r="BM58">
            <v>0</v>
          </cell>
          <cell r="BN58">
            <v>0</v>
          </cell>
          <cell r="BO58">
            <v>18000</v>
          </cell>
          <cell r="BP58">
            <v>31</v>
          </cell>
          <cell r="BQ58">
            <v>1969.92</v>
          </cell>
          <cell r="BR58">
            <v>0</v>
          </cell>
          <cell r="BS58">
            <v>0</v>
          </cell>
          <cell r="BT58">
            <v>28356</v>
          </cell>
          <cell r="BU58">
            <v>0</v>
          </cell>
          <cell r="BV58">
            <v>1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283668.36</v>
          </cell>
          <cell r="CB58">
            <v>2363</v>
          </cell>
          <cell r="CC58">
            <v>0</v>
          </cell>
          <cell r="CD58">
            <v>0</v>
          </cell>
        </row>
        <row r="59">
          <cell r="A59" t="str">
            <v>MITHLESH CHOWDHURY</v>
          </cell>
          <cell r="B59" t="str">
            <v>FINISHING</v>
          </cell>
          <cell r="C59" t="str">
            <v>SUPERVISOR</v>
          </cell>
          <cell r="D59">
            <v>2044.34</v>
          </cell>
          <cell r="E59">
            <v>955</v>
          </cell>
          <cell r="F59">
            <v>0</v>
          </cell>
          <cell r="G59">
            <v>6556</v>
          </cell>
          <cell r="H59">
            <v>6556</v>
          </cell>
          <cell r="I59">
            <v>1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4.3</v>
          </cell>
          <cell r="P59">
            <v>0</v>
          </cell>
          <cell r="Q59">
            <v>15477</v>
          </cell>
          <cell r="R59">
            <v>13112</v>
          </cell>
          <cell r="S59">
            <v>110</v>
          </cell>
          <cell r="T59">
            <v>1</v>
          </cell>
          <cell r="U59">
            <v>140</v>
          </cell>
          <cell r="V59">
            <v>14387.95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12266.06</v>
          </cell>
          <cell r="AC59">
            <v>0</v>
          </cell>
          <cell r="AD59">
            <v>613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6133.03</v>
          </cell>
          <cell r="AK59">
            <v>6556</v>
          </cell>
          <cell r="AL59">
            <v>0</v>
          </cell>
          <cell r="AM59">
            <v>1</v>
          </cell>
          <cell r="AN59">
            <v>0.5</v>
          </cell>
          <cell r="AO59">
            <v>29</v>
          </cell>
          <cell r="AP59">
            <v>0.5</v>
          </cell>
          <cell r="AQ59">
            <v>0</v>
          </cell>
          <cell r="AR59">
            <v>50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0.5</v>
          </cell>
          <cell r="AY59">
            <v>0</v>
          </cell>
          <cell r="AZ59">
            <v>0</v>
          </cell>
          <cell r="BA59">
            <v>92</v>
          </cell>
          <cell r="BB59">
            <v>0</v>
          </cell>
          <cell r="BC59">
            <v>203536.8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1</v>
          </cell>
          <cell r="BM59">
            <v>1104</v>
          </cell>
          <cell r="BN59">
            <v>4788</v>
          </cell>
          <cell r="BO59">
            <v>7356</v>
          </cell>
          <cell r="BP59">
            <v>31</v>
          </cell>
          <cell r="BQ59">
            <v>0</v>
          </cell>
          <cell r="BR59">
            <v>0</v>
          </cell>
          <cell r="BS59">
            <v>399</v>
          </cell>
          <cell r="BT59">
            <v>7356</v>
          </cell>
          <cell r="BU59">
            <v>6133.03</v>
          </cell>
          <cell r="BV59">
            <v>1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147192.72</v>
          </cell>
          <cell r="CB59">
            <v>613</v>
          </cell>
          <cell r="CC59">
            <v>0</v>
          </cell>
          <cell r="CD59">
            <v>2121.89</v>
          </cell>
        </row>
        <row r="60">
          <cell r="A60" t="str">
            <v>MONOLINA CHAKRABORTY</v>
          </cell>
          <cell r="B60" t="str">
            <v>BATCHING</v>
          </cell>
          <cell r="C60" t="str">
            <v>SUPERVISOR</v>
          </cell>
          <cell r="D60">
            <v>1458.83</v>
          </cell>
          <cell r="E60">
            <v>1361</v>
          </cell>
          <cell r="F60">
            <v>0</v>
          </cell>
          <cell r="G60">
            <v>8753</v>
          </cell>
          <cell r="H60">
            <v>8753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4</v>
          </cell>
          <cell r="P60">
            <v>0</v>
          </cell>
          <cell r="Q60">
            <v>10992</v>
          </cell>
          <cell r="R60">
            <v>8753</v>
          </cell>
          <cell r="S60">
            <v>0</v>
          </cell>
          <cell r="T60">
            <v>1</v>
          </cell>
          <cell r="U60">
            <v>420</v>
          </cell>
          <cell r="V60">
            <v>10894.19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8753</v>
          </cell>
          <cell r="AC60">
            <v>0</v>
          </cell>
          <cell r="AD60">
            <v>875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8753</v>
          </cell>
          <cell r="AK60">
            <v>8753</v>
          </cell>
          <cell r="AL60">
            <v>0</v>
          </cell>
          <cell r="AM60">
            <v>1</v>
          </cell>
          <cell r="AN60">
            <v>1</v>
          </cell>
          <cell r="AO60">
            <v>31</v>
          </cell>
          <cell r="AP60">
            <v>1</v>
          </cell>
          <cell r="AQ60">
            <v>0</v>
          </cell>
          <cell r="AR60">
            <v>100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1</v>
          </cell>
          <cell r="AY60">
            <v>0</v>
          </cell>
          <cell r="AZ60">
            <v>0</v>
          </cell>
          <cell r="BA60">
            <v>66</v>
          </cell>
          <cell r="BB60">
            <v>0</v>
          </cell>
          <cell r="BC60">
            <v>171474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</v>
          </cell>
          <cell r="BL60">
            <v>1</v>
          </cell>
          <cell r="BM60">
            <v>792</v>
          </cell>
          <cell r="BN60">
            <v>3420</v>
          </cell>
          <cell r="BO60">
            <v>10500</v>
          </cell>
          <cell r="BP60">
            <v>31</v>
          </cell>
          <cell r="BQ60">
            <v>729.42</v>
          </cell>
          <cell r="BR60">
            <v>0</v>
          </cell>
          <cell r="BS60">
            <v>285</v>
          </cell>
          <cell r="BT60">
            <v>10500</v>
          </cell>
          <cell r="BU60">
            <v>0</v>
          </cell>
          <cell r="BV60">
            <v>1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105036</v>
          </cell>
          <cell r="CB60">
            <v>875</v>
          </cell>
          <cell r="CC60">
            <v>0</v>
          </cell>
          <cell r="CD60">
            <v>1411.77</v>
          </cell>
        </row>
        <row r="61">
          <cell r="A61" t="str">
            <v>MOU MUKHERJEE</v>
          </cell>
          <cell r="B61" t="str">
            <v>STAFF</v>
          </cell>
          <cell r="C61" t="str">
            <v>MANAGER</v>
          </cell>
          <cell r="D61">
            <v>8088.33</v>
          </cell>
          <cell r="E61">
            <v>340</v>
          </cell>
          <cell r="F61">
            <v>0</v>
          </cell>
          <cell r="G61">
            <v>48530</v>
          </cell>
          <cell r="H61">
            <v>48530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56278</v>
          </cell>
          <cell r="R61">
            <v>48530</v>
          </cell>
          <cell r="S61">
            <v>200</v>
          </cell>
          <cell r="T61">
            <v>0</v>
          </cell>
          <cell r="U61">
            <v>140</v>
          </cell>
          <cell r="V61">
            <v>48530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48530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24265</v>
          </cell>
          <cell r="AK61">
            <v>48530</v>
          </cell>
          <cell r="AL61">
            <v>0</v>
          </cell>
          <cell r="AM61">
            <v>0</v>
          </cell>
          <cell r="AN61">
            <v>1</v>
          </cell>
          <cell r="AO61">
            <v>31</v>
          </cell>
          <cell r="AP61">
            <v>1</v>
          </cell>
          <cell r="AQ61">
            <v>0</v>
          </cell>
          <cell r="AR61">
            <v>50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1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825009.96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1</v>
          </cell>
          <cell r="BM61">
            <v>0</v>
          </cell>
          <cell r="BN61">
            <v>0</v>
          </cell>
          <cell r="BO61">
            <v>0</v>
          </cell>
          <cell r="BP61">
            <v>31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24265</v>
          </cell>
          <cell r="BV61">
            <v>1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582360</v>
          </cell>
          <cell r="CB61">
            <v>0</v>
          </cell>
          <cell r="CC61">
            <v>0</v>
          </cell>
          <cell r="CD61">
            <v>0</v>
          </cell>
        </row>
        <row r="62">
          <cell r="A62" t="str">
            <v>NABARUN MANNA</v>
          </cell>
          <cell r="B62" t="str">
            <v>BATCHING</v>
          </cell>
          <cell r="C62" t="str">
            <v>SUPERVISOR</v>
          </cell>
          <cell r="D62">
            <v>1550.41</v>
          </cell>
          <cell r="E62">
            <v>675</v>
          </cell>
          <cell r="F62">
            <v>0</v>
          </cell>
          <cell r="G62">
            <v>4972</v>
          </cell>
          <cell r="H62">
            <v>4972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5</v>
          </cell>
          <cell r="P62">
            <v>0</v>
          </cell>
          <cell r="Q62">
            <v>12049</v>
          </cell>
          <cell r="R62">
            <v>9944</v>
          </cell>
          <cell r="S62">
            <v>0</v>
          </cell>
          <cell r="T62">
            <v>1</v>
          </cell>
          <cell r="U62">
            <v>140</v>
          </cell>
          <cell r="V62">
            <v>11173.63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9302.4500000000007</v>
          </cell>
          <cell r="AC62">
            <v>0</v>
          </cell>
          <cell r="AD62">
            <v>465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4651.2299999999996</v>
          </cell>
          <cell r="AK62">
            <v>0</v>
          </cell>
          <cell r="AL62">
            <v>0</v>
          </cell>
          <cell r="AM62">
            <v>1</v>
          </cell>
          <cell r="AN62">
            <v>0.5</v>
          </cell>
          <cell r="AO62">
            <v>29</v>
          </cell>
          <cell r="AP62">
            <v>0.5</v>
          </cell>
          <cell r="AQ62">
            <v>0</v>
          </cell>
          <cell r="AR62">
            <v>50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70</v>
          </cell>
          <cell r="BB62">
            <v>0</v>
          </cell>
          <cell r="BC62">
            <v>149394.32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1</v>
          </cell>
          <cell r="BM62">
            <v>840</v>
          </cell>
          <cell r="BN62">
            <v>3636</v>
          </cell>
          <cell r="BO62">
            <v>5580</v>
          </cell>
          <cell r="BP62">
            <v>31</v>
          </cell>
          <cell r="BQ62">
            <v>0</v>
          </cell>
          <cell r="BR62">
            <v>0</v>
          </cell>
          <cell r="BS62">
            <v>303</v>
          </cell>
          <cell r="BT62">
            <v>5580</v>
          </cell>
          <cell r="BU62">
            <v>4651.22</v>
          </cell>
          <cell r="BV62">
            <v>1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111629.4</v>
          </cell>
          <cell r="CB62">
            <v>465</v>
          </cell>
          <cell r="CC62">
            <v>0</v>
          </cell>
          <cell r="CD62">
            <v>1871.18</v>
          </cell>
        </row>
        <row r="63">
          <cell r="A63" t="str">
            <v>NAYANA DAS</v>
          </cell>
          <cell r="B63" t="str">
            <v>GENERAL</v>
          </cell>
          <cell r="C63" t="str">
            <v>SUPERVISOR</v>
          </cell>
          <cell r="D63">
            <v>0</v>
          </cell>
          <cell r="E63">
            <v>57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7488</v>
          </cell>
          <cell r="R63">
            <v>7797</v>
          </cell>
          <cell r="S63">
            <v>0</v>
          </cell>
          <cell r="T63">
            <v>1</v>
          </cell>
          <cell r="U63">
            <v>0</v>
          </cell>
          <cell r="V63">
            <v>7545.48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7545.48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7545.48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30</v>
          </cell>
          <cell r="AP63">
            <v>0</v>
          </cell>
          <cell r="AQ63">
            <v>0</v>
          </cell>
          <cell r="AR63">
            <v>100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57</v>
          </cell>
          <cell r="BB63">
            <v>0</v>
          </cell>
          <cell r="BC63">
            <v>93497.76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684</v>
          </cell>
          <cell r="BN63">
            <v>2952</v>
          </cell>
          <cell r="BO63">
            <v>0</v>
          </cell>
          <cell r="BP63">
            <v>31</v>
          </cell>
          <cell r="BQ63">
            <v>0</v>
          </cell>
          <cell r="BR63">
            <v>0</v>
          </cell>
          <cell r="BS63">
            <v>246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90545.76</v>
          </cell>
          <cell r="CB63">
            <v>0</v>
          </cell>
          <cell r="CC63">
            <v>0</v>
          </cell>
          <cell r="CD63">
            <v>0</v>
          </cell>
        </row>
        <row r="64">
          <cell r="A64" t="str">
            <v>NIRMAL NATH</v>
          </cell>
          <cell r="B64" t="str">
            <v>ELECTRICAL</v>
          </cell>
          <cell r="C64" t="str">
            <v>SUPERVISOR</v>
          </cell>
          <cell r="D64">
            <v>1646.45</v>
          </cell>
          <cell r="E64">
            <v>1062</v>
          </cell>
          <cell r="F64">
            <v>0</v>
          </cell>
          <cell r="G64">
            <v>10208</v>
          </cell>
          <cell r="H64">
            <v>10208</v>
          </cell>
          <cell r="I64">
            <v>1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11286</v>
          </cell>
          <cell r="R64">
            <v>10208</v>
          </cell>
          <cell r="S64">
            <v>0</v>
          </cell>
          <cell r="T64">
            <v>1</v>
          </cell>
          <cell r="U64">
            <v>0</v>
          </cell>
          <cell r="V64">
            <v>10701.94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9878.7099999999991</v>
          </cell>
          <cell r="AC64">
            <v>0</v>
          </cell>
          <cell r="AD64">
            <v>987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9878.7099999999991</v>
          </cell>
          <cell r="AK64">
            <v>10208</v>
          </cell>
          <cell r="AL64">
            <v>0</v>
          </cell>
          <cell r="AM64">
            <v>1</v>
          </cell>
          <cell r="AN64">
            <v>1</v>
          </cell>
          <cell r="AO64">
            <v>30</v>
          </cell>
          <cell r="AP64">
            <v>1</v>
          </cell>
          <cell r="AQ64">
            <v>0</v>
          </cell>
          <cell r="AR64">
            <v>100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1</v>
          </cell>
          <cell r="AY64">
            <v>0</v>
          </cell>
          <cell r="AZ64">
            <v>0</v>
          </cell>
          <cell r="BA64">
            <v>75</v>
          </cell>
          <cell r="BB64">
            <v>0</v>
          </cell>
          <cell r="BC64">
            <v>194512.68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1</v>
          </cell>
          <cell r="BL64">
            <v>1</v>
          </cell>
          <cell r="BM64">
            <v>900</v>
          </cell>
          <cell r="BN64">
            <v>3864</v>
          </cell>
          <cell r="BO64">
            <v>11844</v>
          </cell>
          <cell r="BP64">
            <v>31</v>
          </cell>
          <cell r="BQ64">
            <v>823.23</v>
          </cell>
          <cell r="BR64">
            <v>0</v>
          </cell>
          <cell r="BS64">
            <v>322</v>
          </cell>
          <cell r="BT64">
            <v>11844</v>
          </cell>
          <cell r="BU64">
            <v>0</v>
          </cell>
          <cell r="BV64">
            <v>1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118544.52</v>
          </cell>
          <cell r="CB64">
            <v>987</v>
          </cell>
          <cell r="CC64">
            <v>0</v>
          </cell>
          <cell r="CD64">
            <v>0</v>
          </cell>
        </row>
        <row r="65">
          <cell r="A65" t="str">
            <v>OMPRAKASH TIWARI</v>
          </cell>
          <cell r="B65" t="str">
            <v>FINISHING</v>
          </cell>
          <cell r="C65" t="str">
            <v>SUPERVISOR</v>
          </cell>
          <cell r="D65">
            <v>0</v>
          </cell>
          <cell r="E65">
            <v>560</v>
          </cell>
          <cell r="F65">
            <v>0</v>
          </cell>
          <cell r="G65">
            <v>12358</v>
          </cell>
          <cell r="H65">
            <v>12358</v>
          </cell>
          <cell r="I65">
            <v>1</v>
          </cell>
          <cell r="J65">
            <v>301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-560</v>
          </cell>
          <cell r="R65">
            <v>12358</v>
          </cell>
          <cell r="S65">
            <v>0</v>
          </cell>
          <cell r="T65">
            <v>1</v>
          </cell>
          <cell r="U65">
            <v>560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12358</v>
          </cell>
          <cell r="AL65">
            <v>0</v>
          </cell>
          <cell r="AM65">
            <v>1</v>
          </cell>
          <cell r="AN65">
            <v>1</v>
          </cell>
          <cell r="AO65">
            <v>0</v>
          </cell>
          <cell r="AP65">
            <v>1</v>
          </cell>
          <cell r="AQ65">
            <v>0</v>
          </cell>
          <cell r="AR65">
            <v>100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31</v>
          </cell>
          <cell r="AX65">
            <v>1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37074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1</v>
          </cell>
          <cell r="BL65">
            <v>1</v>
          </cell>
          <cell r="BM65">
            <v>0</v>
          </cell>
          <cell r="BN65">
            <v>0</v>
          </cell>
          <cell r="BO65">
            <v>0</v>
          </cell>
          <cell r="BP65">
            <v>31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1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</row>
        <row r="66">
          <cell r="A66" t="str">
            <v>PABITRA MANJHI</v>
          </cell>
          <cell r="B66" t="str">
            <v>GENERAL</v>
          </cell>
          <cell r="C66" t="str">
            <v>ASST ELECTRICIAL</v>
          </cell>
          <cell r="D66">
            <v>1235</v>
          </cell>
          <cell r="E66">
            <v>797</v>
          </cell>
          <cell r="F66">
            <v>0</v>
          </cell>
          <cell r="G66">
            <v>7657</v>
          </cell>
          <cell r="H66">
            <v>7657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0</v>
          </cell>
          <cell r="Q66">
            <v>8774</v>
          </cell>
          <cell r="R66">
            <v>7657</v>
          </cell>
          <cell r="S66">
            <v>0</v>
          </cell>
          <cell r="T66">
            <v>1</v>
          </cell>
          <cell r="U66">
            <v>0</v>
          </cell>
          <cell r="V66">
            <v>8336.25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7410</v>
          </cell>
          <cell r="AC66">
            <v>0</v>
          </cell>
          <cell r="AD66">
            <v>741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7410</v>
          </cell>
          <cell r="AK66">
            <v>7657</v>
          </cell>
          <cell r="AL66">
            <v>0</v>
          </cell>
          <cell r="AM66">
            <v>1</v>
          </cell>
          <cell r="AN66">
            <v>1</v>
          </cell>
          <cell r="AO66">
            <v>30</v>
          </cell>
          <cell r="AP66">
            <v>1</v>
          </cell>
          <cell r="AQ66">
            <v>0</v>
          </cell>
          <cell r="AR66">
            <v>100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0</v>
          </cell>
          <cell r="BA66">
            <v>56</v>
          </cell>
          <cell r="BB66">
            <v>0</v>
          </cell>
          <cell r="BC66">
            <v>145905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1</v>
          </cell>
          <cell r="BL66">
            <v>1</v>
          </cell>
          <cell r="BM66">
            <v>672</v>
          </cell>
          <cell r="BN66">
            <v>2892</v>
          </cell>
          <cell r="BO66">
            <v>8892</v>
          </cell>
          <cell r="BP66">
            <v>31</v>
          </cell>
          <cell r="BQ66">
            <v>617.5</v>
          </cell>
          <cell r="BR66">
            <v>0</v>
          </cell>
          <cell r="BS66">
            <v>241</v>
          </cell>
          <cell r="BT66">
            <v>8892</v>
          </cell>
          <cell r="BU66">
            <v>0</v>
          </cell>
          <cell r="BV66">
            <v>1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88920</v>
          </cell>
          <cell r="CB66">
            <v>741</v>
          </cell>
          <cell r="CC66">
            <v>0</v>
          </cell>
          <cell r="CD66">
            <v>308.75</v>
          </cell>
        </row>
        <row r="67">
          <cell r="A67" t="str">
            <v>PANKAJ MISHRA</v>
          </cell>
          <cell r="B67" t="str">
            <v>SPINING</v>
          </cell>
          <cell r="C67" t="str">
            <v>SUPERVISOR</v>
          </cell>
          <cell r="D67">
            <v>1349.33</v>
          </cell>
          <cell r="E67">
            <v>870</v>
          </cell>
          <cell r="F67">
            <v>0</v>
          </cell>
          <cell r="G67">
            <v>8096</v>
          </cell>
          <cell r="H67">
            <v>8096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11</v>
          </cell>
          <cell r="P67">
            <v>0</v>
          </cell>
          <cell r="Q67">
            <v>12841</v>
          </cell>
          <cell r="R67">
            <v>8096</v>
          </cell>
          <cell r="S67">
            <v>0</v>
          </cell>
          <cell r="T67">
            <v>1</v>
          </cell>
          <cell r="U67">
            <v>0</v>
          </cell>
          <cell r="V67">
            <v>12361.64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8096</v>
          </cell>
          <cell r="AC67">
            <v>0</v>
          </cell>
          <cell r="AD67">
            <v>809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8096</v>
          </cell>
          <cell r="AK67">
            <v>0</v>
          </cell>
          <cell r="AL67">
            <v>0</v>
          </cell>
          <cell r="AM67">
            <v>1</v>
          </cell>
          <cell r="AN67">
            <v>1</v>
          </cell>
          <cell r="AO67">
            <v>31</v>
          </cell>
          <cell r="AP67">
            <v>1</v>
          </cell>
          <cell r="AQ67">
            <v>0</v>
          </cell>
          <cell r="AR67">
            <v>100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61</v>
          </cell>
          <cell r="BB67">
            <v>0</v>
          </cell>
          <cell r="BC67">
            <v>150508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1</v>
          </cell>
          <cell r="BL67">
            <v>1</v>
          </cell>
          <cell r="BM67">
            <v>732</v>
          </cell>
          <cell r="BN67">
            <v>3168</v>
          </cell>
          <cell r="BO67">
            <v>9708</v>
          </cell>
          <cell r="BP67">
            <v>31</v>
          </cell>
          <cell r="BQ67">
            <v>674.67</v>
          </cell>
          <cell r="BR67">
            <v>0</v>
          </cell>
          <cell r="BS67">
            <v>264</v>
          </cell>
          <cell r="BT67">
            <v>9708</v>
          </cell>
          <cell r="BU67">
            <v>0</v>
          </cell>
          <cell r="BV67">
            <v>1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97152</v>
          </cell>
          <cell r="CB67">
            <v>809</v>
          </cell>
          <cell r="CC67">
            <v>0</v>
          </cell>
          <cell r="CD67">
            <v>3590.97</v>
          </cell>
        </row>
        <row r="68">
          <cell r="A68" t="str">
            <v>PARTHA SARATHI BHATTACHARYA</v>
          </cell>
          <cell r="B68" t="str">
            <v>SPOOL WINDING</v>
          </cell>
          <cell r="C68" t="str">
            <v>SUPERVISOR</v>
          </cell>
          <cell r="D68">
            <v>1816.87</v>
          </cell>
          <cell r="E68">
            <v>1702</v>
          </cell>
          <cell r="F68">
            <v>0</v>
          </cell>
          <cell r="G68">
            <v>11653</v>
          </cell>
          <cell r="H68">
            <v>11653</v>
          </cell>
          <cell r="I68">
            <v>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12.6</v>
          </cell>
          <cell r="P68">
            <v>0</v>
          </cell>
          <cell r="Q68">
            <v>17845</v>
          </cell>
          <cell r="R68">
            <v>11653</v>
          </cell>
          <cell r="S68">
            <v>110</v>
          </cell>
          <cell r="T68">
            <v>1</v>
          </cell>
          <cell r="U68">
            <v>420</v>
          </cell>
          <cell r="V68">
            <v>17730.099999999999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10901.19</v>
          </cell>
          <cell r="AC68">
            <v>0</v>
          </cell>
          <cell r="AD68">
            <v>1090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10901.19</v>
          </cell>
          <cell r="AK68">
            <v>11653</v>
          </cell>
          <cell r="AL68">
            <v>0</v>
          </cell>
          <cell r="AM68">
            <v>1</v>
          </cell>
          <cell r="AN68">
            <v>1</v>
          </cell>
          <cell r="AO68">
            <v>29</v>
          </cell>
          <cell r="AP68">
            <v>1</v>
          </cell>
          <cell r="AQ68">
            <v>0</v>
          </cell>
          <cell r="AR68">
            <v>100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1</v>
          </cell>
          <cell r="AY68">
            <v>0</v>
          </cell>
          <cell r="AZ68">
            <v>0</v>
          </cell>
          <cell r="BA68">
            <v>82</v>
          </cell>
          <cell r="BB68">
            <v>0</v>
          </cell>
          <cell r="BC68">
            <v>215816.88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1</v>
          </cell>
          <cell r="BL68">
            <v>1</v>
          </cell>
          <cell r="BM68">
            <v>984</v>
          </cell>
          <cell r="BN68">
            <v>4260</v>
          </cell>
          <cell r="BO68">
            <v>13080</v>
          </cell>
          <cell r="BP68">
            <v>31</v>
          </cell>
          <cell r="BQ68">
            <v>908.43</v>
          </cell>
          <cell r="BR68">
            <v>0</v>
          </cell>
          <cell r="BS68">
            <v>355</v>
          </cell>
          <cell r="BT68">
            <v>13080</v>
          </cell>
          <cell r="BU68">
            <v>0</v>
          </cell>
          <cell r="BV68">
            <v>1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130814.28</v>
          </cell>
          <cell r="CB68">
            <v>1090</v>
          </cell>
          <cell r="CC68">
            <v>0</v>
          </cell>
          <cell r="CD68">
            <v>5920.48</v>
          </cell>
        </row>
        <row r="69">
          <cell r="A69" t="str">
            <v>PAWAN KUMAR PRASAD</v>
          </cell>
          <cell r="B69" t="str">
            <v>WEAVING</v>
          </cell>
          <cell r="C69" t="str">
            <v>SUPERVISOR</v>
          </cell>
          <cell r="D69">
            <v>1240</v>
          </cell>
          <cell r="E69">
            <v>1220</v>
          </cell>
          <cell r="F69">
            <v>0</v>
          </cell>
          <cell r="G69">
            <v>7440</v>
          </cell>
          <cell r="H69">
            <v>7440</v>
          </cell>
          <cell r="I69">
            <v>1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14.5</v>
          </cell>
          <cell r="P69">
            <v>0</v>
          </cell>
          <cell r="Q69">
            <v>12430</v>
          </cell>
          <cell r="R69">
            <v>7440</v>
          </cell>
          <cell r="S69">
            <v>0</v>
          </cell>
          <cell r="T69">
            <v>1</v>
          </cell>
          <cell r="U69">
            <v>420</v>
          </cell>
          <cell r="V69">
            <v>12410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7440</v>
          </cell>
          <cell r="AC69">
            <v>0</v>
          </cell>
          <cell r="AD69">
            <v>744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7440</v>
          </cell>
          <cell r="AK69">
            <v>7440</v>
          </cell>
          <cell r="AL69">
            <v>0</v>
          </cell>
          <cell r="AM69">
            <v>1</v>
          </cell>
          <cell r="AN69">
            <v>1</v>
          </cell>
          <cell r="AO69">
            <v>31</v>
          </cell>
          <cell r="AP69">
            <v>1</v>
          </cell>
          <cell r="AQ69">
            <v>0</v>
          </cell>
          <cell r="AR69">
            <v>100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1</v>
          </cell>
          <cell r="AY69">
            <v>0</v>
          </cell>
          <cell r="AZ69">
            <v>0</v>
          </cell>
          <cell r="BA69">
            <v>56</v>
          </cell>
          <cell r="BB69">
            <v>0</v>
          </cell>
          <cell r="BC69">
            <v>145752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1</v>
          </cell>
          <cell r="BL69">
            <v>1</v>
          </cell>
          <cell r="BM69">
            <v>672</v>
          </cell>
          <cell r="BN69">
            <v>2904</v>
          </cell>
          <cell r="BO69">
            <v>8928</v>
          </cell>
          <cell r="BP69">
            <v>31</v>
          </cell>
          <cell r="BQ69">
            <v>620</v>
          </cell>
          <cell r="BR69">
            <v>0</v>
          </cell>
          <cell r="BS69">
            <v>242</v>
          </cell>
          <cell r="BT69">
            <v>8928</v>
          </cell>
          <cell r="BU69">
            <v>0</v>
          </cell>
          <cell r="BV69">
            <v>1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89280</v>
          </cell>
          <cell r="CB69">
            <v>744</v>
          </cell>
          <cell r="CC69">
            <v>0</v>
          </cell>
          <cell r="CD69">
            <v>4350</v>
          </cell>
        </row>
        <row r="70">
          <cell r="A70" t="str">
            <v>PIJUSH BISWAS</v>
          </cell>
          <cell r="B70" t="str">
            <v>JUTE</v>
          </cell>
          <cell r="C70" t="str">
            <v>SUPERVISOR</v>
          </cell>
          <cell r="D70">
            <v>0</v>
          </cell>
          <cell r="E70">
            <v>394</v>
          </cell>
          <cell r="F70">
            <v>0</v>
          </cell>
          <cell r="G70">
            <v>9172</v>
          </cell>
          <cell r="H70">
            <v>9172</v>
          </cell>
          <cell r="I70">
            <v>1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7890</v>
          </cell>
          <cell r="R70">
            <v>9172</v>
          </cell>
          <cell r="S70">
            <v>0</v>
          </cell>
          <cell r="T70">
            <v>1</v>
          </cell>
          <cell r="U70">
            <v>0</v>
          </cell>
          <cell r="V70">
            <v>8284.39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8284.39</v>
          </cell>
          <cell r="AC70">
            <v>0</v>
          </cell>
          <cell r="AD70">
            <v>331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3313.76</v>
          </cell>
          <cell r="AK70">
            <v>0</v>
          </cell>
          <cell r="AL70">
            <v>0</v>
          </cell>
          <cell r="AM70">
            <v>1</v>
          </cell>
          <cell r="AN70">
            <v>1</v>
          </cell>
          <cell r="AO70">
            <v>28</v>
          </cell>
          <cell r="AP70">
            <v>1</v>
          </cell>
          <cell r="AQ70">
            <v>0</v>
          </cell>
          <cell r="AR70">
            <v>40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63</v>
          </cell>
          <cell r="BB70">
            <v>0</v>
          </cell>
          <cell r="BC70">
            <v>124968.68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756</v>
          </cell>
          <cell r="BN70">
            <v>3240</v>
          </cell>
          <cell r="BO70">
            <v>3972</v>
          </cell>
          <cell r="BP70">
            <v>31</v>
          </cell>
          <cell r="BQ70">
            <v>0</v>
          </cell>
          <cell r="BR70">
            <v>0</v>
          </cell>
          <cell r="BS70">
            <v>270</v>
          </cell>
          <cell r="BT70">
            <v>3972</v>
          </cell>
          <cell r="BU70">
            <v>4970.63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99412.68</v>
          </cell>
          <cell r="CB70">
            <v>331</v>
          </cell>
          <cell r="CC70">
            <v>0</v>
          </cell>
          <cell r="CD70">
            <v>0</v>
          </cell>
        </row>
        <row r="71">
          <cell r="A71" t="str">
            <v>PRABIR KARMAKAR</v>
          </cell>
          <cell r="B71" t="str">
            <v>MILL MECHANICAL</v>
          </cell>
          <cell r="C71" t="str">
            <v>SUPERVISOR</v>
          </cell>
          <cell r="D71">
            <v>2534.54</v>
          </cell>
          <cell r="E71">
            <v>1765</v>
          </cell>
          <cell r="F71">
            <v>0</v>
          </cell>
          <cell r="G71">
            <v>16256</v>
          </cell>
          <cell r="H71">
            <v>16256</v>
          </cell>
          <cell r="I71">
            <v>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17244</v>
          </cell>
          <cell r="R71">
            <v>16256</v>
          </cell>
          <cell r="S71">
            <v>130</v>
          </cell>
          <cell r="T71">
            <v>1</v>
          </cell>
          <cell r="U71">
            <v>0</v>
          </cell>
          <cell r="V71">
            <v>16474.5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15207.23</v>
          </cell>
          <cell r="AC71">
            <v>0</v>
          </cell>
          <cell r="AD71">
            <v>1500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15207.23</v>
          </cell>
          <cell r="AK71">
            <v>16256</v>
          </cell>
          <cell r="AL71">
            <v>0</v>
          </cell>
          <cell r="AM71">
            <v>1</v>
          </cell>
          <cell r="AN71">
            <v>1</v>
          </cell>
          <cell r="AO71">
            <v>29</v>
          </cell>
          <cell r="AP71">
            <v>1</v>
          </cell>
          <cell r="AQ71">
            <v>0</v>
          </cell>
          <cell r="AR71">
            <v>100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1</v>
          </cell>
          <cell r="AY71">
            <v>0</v>
          </cell>
          <cell r="AZ71">
            <v>0</v>
          </cell>
          <cell r="BA71">
            <v>115</v>
          </cell>
          <cell r="BB71">
            <v>0</v>
          </cell>
          <cell r="BC71">
            <v>300816.48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1</v>
          </cell>
          <cell r="BL71">
            <v>1</v>
          </cell>
          <cell r="BM71">
            <v>1380</v>
          </cell>
          <cell r="BN71">
            <v>5940</v>
          </cell>
          <cell r="BO71">
            <v>18000</v>
          </cell>
          <cell r="BP71">
            <v>31</v>
          </cell>
          <cell r="BQ71">
            <v>1267.27</v>
          </cell>
          <cell r="BR71">
            <v>0</v>
          </cell>
          <cell r="BS71">
            <v>495</v>
          </cell>
          <cell r="BT71">
            <v>18240</v>
          </cell>
          <cell r="BU71">
            <v>0</v>
          </cell>
          <cell r="BV71">
            <v>1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182486.76</v>
          </cell>
          <cell r="CB71">
            <v>1520</v>
          </cell>
          <cell r="CC71">
            <v>0</v>
          </cell>
          <cell r="CD71">
            <v>0</v>
          </cell>
        </row>
        <row r="72">
          <cell r="A72" t="str">
            <v>PRADIP AGARWAL</v>
          </cell>
          <cell r="B72" t="str">
            <v>JUTE</v>
          </cell>
          <cell r="C72" t="str">
            <v>SUPERVISOR</v>
          </cell>
          <cell r="D72">
            <v>1140.3900000000001</v>
          </cell>
          <cell r="E72">
            <v>736</v>
          </cell>
          <cell r="F72">
            <v>0</v>
          </cell>
          <cell r="G72">
            <v>7856</v>
          </cell>
          <cell r="H72">
            <v>7856</v>
          </cell>
          <cell r="I72">
            <v>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7817</v>
          </cell>
          <cell r="R72">
            <v>7856</v>
          </cell>
          <cell r="S72">
            <v>0</v>
          </cell>
          <cell r="T72">
            <v>1</v>
          </cell>
          <cell r="U72">
            <v>0</v>
          </cell>
          <cell r="V72">
            <v>7412.51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6842.32</v>
          </cell>
          <cell r="AC72">
            <v>0</v>
          </cell>
          <cell r="AD72">
            <v>684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6842.32</v>
          </cell>
          <cell r="AK72">
            <v>7856</v>
          </cell>
          <cell r="AL72">
            <v>0</v>
          </cell>
          <cell r="AM72">
            <v>1</v>
          </cell>
          <cell r="AN72">
            <v>1</v>
          </cell>
          <cell r="AO72">
            <v>27</v>
          </cell>
          <cell r="AP72">
            <v>1</v>
          </cell>
          <cell r="AQ72">
            <v>0</v>
          </cell>
          <cell r="AR72">
            <v>100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1</v>
          </cell>
          <cell r="AY72">
            <v>0</v>
          </cell>
          <cell r="AZ72">
            <v>0</v>
          </cell>
          <cell r="BA72">
            <v>52</v>
          </cell>
          <cell r="BB72">
            <v>0</v>
          </cell>
          <cell r="BC72">
            <v>137086.79999999999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1</v>
          </cell>
          <cell r="BL72">
            <v>1</v>
          </cell>
          <cell r="BM72">
            <v>624</v>
          </cell>
          <cell r="BN72">
            <v>2676</v>
          </cell>
          <cell r="BO72">
            <v>8208</v>
          </cell>
          <cell r="BP72">
            <v>31</v>
          </cell>
          <cell r="BQ72">
            <v>570.19000000000005</v>
          </cell>
          <cell r="BR72">
            <v>0</v>
          </cell>
          <cell r="BS72">
            <v>223</v>
          </cell>
          <cell r="BT72">
            <v>8208</v>
          </cell>
          <cell r="BU72">
            <v>0</v>
          </cell>
          <cell r="BV72">
            <v>1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82107.839999999997</v>
          </cell>
          <cell r="CB72">
            <v>684</v>
          </cell>
          <cell r="CC72">
            <v>0</v>
          </cell>
          <cell r="CD72">
            <v>0</v>
          </cell>
        </row>
        <row r="73">
          <cell r="A73" t="str">
            <v>PRAKASH SINGH</v>
          </cell>
          <cell r="B73" t="str">
            <v>STAFF</v>
          </cell>
          <cell r="C73" t="str">
            <v>EXECUTIVE</v>
          </cell>
          <cell r="D73">
            <v>0</v>
          </cell>
          <cell r="E73">
            <v>445</v>
          </cell>
          <cell r="F73">
            <v>0</v>
          </cell>
          <cell r="G73">
            <v>8290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5</v>
          </cell>
          <cell r="P73">
            <v>0</v>
          </cell>
          <cell r="Q73">
            <v>7310</v>
          </cell>
          <cell r="R73">
            <v>8290</v>
          </cell>
          <cell r="S73">
            <v>0</v>
          </cell>
          <cell r="T73">
            <v>1</v>
          </cell>
          <cell r="U73">
            <v>140</v>
          </cell>
          <cell r="V73">
            <v>7755.16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6418.06</v>
          </cell>
          <cell r="AC73">
            <v>0</v>
          </cell>
          <cell r="AD73">
            <v>256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2567.2199999999998</v>
          </cell>
          <cell r="AK73">
            <v>0</v>
          </cell>
          <cell r="AL73">
            <v>0</v>
          </cell>
          <cell r="AM73">
            <v>1</v>
          </cell>
          <cell r="AN73">
            <v>0</v>
          </cell>
          <cell r="AO73">
            <v>24</v>
          </cell>
          <cell r="AP73">
            <v>1</v>
          </cell>
          <cell r="AQ73">
            <v>0</v>
          </cell>
          <cell r="AR73">
            <v>40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49</v>
          </cell>
          <cell r="BB73">
            <v>0</v>
          </cell>
          <cell r="BC73">
            <v>90886.720000000001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588</v>
          </cell>
          <cell r="BN73">
            <v>2508</v>
          </cell>
          <cell r="BO73">
            <v>3072</v>
          </cell>
          <cell r="BP73">
            <v>31</v>
          </cell>
          <cell r="BQ73">
            <v>0</v>
          </cell>
          <cell r="BR73">
            <v>0</v>
          </cell>
          <cell r="BS73">
            <v>209</v>
          </cell>
          <cell r="BT73">
            <v>3072</v>
          </cell>
          <cell r="BU73">
            <v>3850.84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77016.72</v>
          </cell>
          <cell r="CB73">
            <v>256</v>
          </cell>
          <cell r="CC73">
            <v>0</v>
          </cell>
          <cell r="CD73">
            <v>1337.1</v>
          </cell>
        </row>
        <row r="74">
          <cell r="A74" t="str">
            <v>RAHUL KUMAR</v>
          </cell>
          <cell r="B74" t="str">
            <v>FACTORY MECHANICAL</v>
          </cell>
          <cell r="C74" t="str">
            <v>SUPERVISOR</v>
          </cell>
          <cell r="D74">
            <v>1938</v>
          </cell>
          <cell r="E74">
            <v>9529</v>
          </cell>
          <cell r="F74">
            <v>0</v>
          </cell>
          <cell r="G74">
            <v>5814</v>
          </cell>
          <cell r="H74">
            <v>0</v>
          </cell>
          <cell r="I74">
            <v>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4037</v>
          </cell>
          <cell r="R74">
            <v>11628</v>
          </cell>
          <cell r="S74">
            <v>110</v>
          </cell>
          <cell r="T74">
            <v>1</v>
          </cell>
          <cell r="U74">
            <v>8750</v>
          </cell>
          <cell r="V74">
            <v>11628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11628</v>
          </cell>
          <cell r="AC74">
            <v>0</v>
          </cell>
          <cell r="AD74">
            <v>581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5814</v>
          </cell>
          <cell r="AK74">
            <v>5814</v>
          </cell>
          <cell r="AL74">
            <v>0</v>
          </cell>
          <cell r="AM74">
            <v>1</v>
          </cell>
          <cell r="AN74">
            <v>0</v>
          </cell>
          <cell r="AO74">
            <v>31</v>
          </cell>
          <cell r="AP74">
            <v>0.5</v>
          </cell>
          <cell r="AQ74">
            <v>0</v>
          </cell>
          <cell r="AR74">
            <v>50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0.5</v>
          </cell>
          <cell r="AY74">
            <v>0</v>
          </cell>
          <cell r="AZ74">
            <v>0</v>
          </cell>
          <cell r="BA74">
            <v>88</v>
          </cell>
          <cell r="BB74">
            <v>0</v>
          </cell>
          <cell r="BC74">
            <v>185928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1</v>
          </cell>
          <cell r="BM74">
            <v>1056</v>
          </cell>
          <cell r="BN74">
            <v>4536</v>
          </cell>
          <cell r="BO74">
            <v>6972</v>
          </cell>
          <cell r="BP74">
            <v>31</v>
          </cell>
          <cell r="BQ74">
            <v>0</v>
          </cell>
          <cell r="BR74">
            <v>0</v>
          </cell>
          <cell r="BS74">
            <v>378</v>
          </cell>
          <cell r="BT74">
            <v>6972</v>
          </cell>
          <cell r="BU74">
            <v>5814</v>
          </cell>
          <cell r="BV74">
            <v>1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139536</v>
          </cell>
          <cell r="CB74">
            <v>581</v>
          </cell>
          <cell r="CC74">
            <v>0</v>
          </cell>
          <cell r="CD74">
            <v>0</v>
          </cell>
        </row>
        <row r="75">
          <cell r="A75" t="str">
            <v>RAHUL KUMAR SHAW</v>
          </cell>
          <cell r="B75" t="str">
            <v>SPINNING WINDING</v>
          </cell>
          <cell r="C75" t="str">
            <v>SHIFT INCHARGE</v>
          </cell>
          <cell r="D75">
            <v>0</v>
          </cell>
          <cell r="E75">
            <v>262</v>
          </cell>
          <cell r="F75">
            <v>0</v>
          </cell>
          <cell r="G75">
            <v>7428</v>
          </cell>
          <cell r="H75">
            <v>7428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4291</v>
          </cell>
          <cell r="R75">
            <v>7428</v>
          </cell>
          <cell r="S75">
            <v>0</v>
          </cell>
          <cell r="T75">
            <v>1</v>
          </cell>
          <cell r="U75">
            <v>0</v>
          </cell>
          <cell r="V75">
            <v>4552.6499999999996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4552.6499999999996</v>
          </cell>
          <cell r="AC75">
            <v>0</v>
          </cell>
          <cell r="AD75">
            <v>227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2276.3200000000002</v>
          </cell>
          <cell r="AK75">
            <v>0</v>
          </cell>
          <cell r="AL75">
            <v>0</v>
          </cell>
          <cell r="AM75">
            <v>1</v>
          </cell>
          <cell r="AN75">
            <v>1</v>
          </cell>
          <cell r="AO75">
            <v>19</v>
          </cell>
          <cell r="AP75">
            <v>1</v>
          </cell>
          <cell r="AQ75">
            <v>0</v>
          </cell>
          <cell r="AR75">
            <v>50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35</v>
          </cell>
          <cell r="BB75">
            <v>0</v>
          </cell>
          <cell r="BC75">
            <v>73987.8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420</v>
          </cell>
          <cell r="BN75">
            <v>1776</v>
          </cell>
          <cell r="BO75">
            <v>2724</v>
          </cell>
          <cell r="BP75">
            <v>31</v>
          </cell>
          <cell r="BQ75">
            <v>0</v>
          </cell>
          <cell r="BR75">
            <v>0</v>
          </cell>
          <cell r="BS75">
            <v>148</v>
          </cell>
          <cell r="BT75">
            <v>2724</v>
          </cell>
          <cell r="BU75">
            <v>2276.33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54631.8</v>
          </cell>
          <cell r="CB75">
            <v>227</v>
          </cell>
          <cell r="CC75">
            <v>0</v>
          </cell>
          <cell r="CD75">
            <v>0</v>
          </cell>
        </row>
        <row r="76">
          <cell r="A76" t="str">
            <v>RAJ KUMAR VERMA</v>
          </cell>
          <cell r="B76" t="str">
            <v>WEAVING</v>
          </cell>
          <cell r="C76" t="str">
            <v>SUPERVISOR</v>
          </cell>
          <cell r="D76">
            <v>1766.82</v>
          </cell>
          <cell r="E76">
            <v>1390</v>
          </cell>
          <cell r="F76">
            <v>0</v>
          </cell>
          <cell r="G76">
            <v>11332</v>
          </cell>
          <cell r="H76">
            <v>11332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4.4000000000000004</v>
          </cell>
          <cell r="P76">
            <v>0</v>
          </cell>
          <cell r="Q76">
            <v>13872</v>
          </cell>
          <cell r="R76">
            <v>11332</v>
          </cell>
          <cell r="S76">
            <v>110</v>
          </cell>
          <cell r="T76">
            <v>1</v>
          </cell>
          <cell r="U76">
            <v>140</v>
          </cell>
          <cell r="V76">
            <v>13494.83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10600.9</v>
          </cell>
          <cell r="AC76">
            <v>0</v>
          </cell>
          <cell r="AD76">
            <v>1060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10600.9</v>
          </cell>
          <cell r="AK76">
            <v>11332</v>
          </cell>
          <cell r="AL76">
            <v>0</v>
          </cell>
          <cell r="AM76">
            <v>1</v>
          </cell>
          <cell r="AN76">
            <v>1</v>
          </cell>
          <cell r="AO76">
            <v>29</v>
          </cell>
          <cell r="AP76">
            <v>1</v>
          </cell>
          <cell r="AQ76">
            <v>0</v>
          </cell>
          <cell r="AR76">
            <v>100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80</v>
          </cell>
          <cell r="BB76">
            <v>0</v>
          </cell>
          <cell r="BC76">
            <v>209869.56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1</v>
          </cell>
          <cell r="BL76">
            <v>1</v>
          </cell>
          <cell r="BM76">
            <v>960</v>
          </cell>
          <cell r="BN76">
            <v>4140</v>
          </cell>
          <cell r="BO76">
            <v>12720</v>
          </cell>
          <cell r="BP76">
            <v>31</v>
          </cell>
          <cell r="BQ76">
            <v>883.41</v>
          </cell>
          <cell r="BR76">
            <v>0</v>
          </cell>
          <cell r="BS76">
            <v>345</v>
          </cell>
          <cell r="BT76">
            <v>12720</v>
          </cell>
          <cell r="BU76">
            <v>0</v>
          </cell>
          <cell r="BV76">
            <v>1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127210.8</v>
          </cell>
          <cell r="CB76">
            <v>1060</v>
          </cell>
          <cell r="CC76">
            <v>0</v>
          </cell>
          <cell r="CD76">
            <v>2010.52</v>
          </cell>
        </row>
        <row r="77">
          <cell r="A77" t="str">
            <v>RAJESH KUMAR DAS</v>
          </cell>
          <cell r="B77" t="str">
            <v>JUTE</v>
          </cell>
          <cell r="C77" t="str">
            <v>SUPERVISOR</v>
          </cell>
          <cell r="D77">
            <v>1086.29</v>
          </cell>
          <cell r="E77">
            <v>189</v>
          </cell>
          <cell r="F77">
            <v>0</v>
          </cell>
          <cell r="G77">
            <v>6735</v>
          </cell>
          <cell r="H77">
            <v>6735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2</v>
          </cell>
          <cell r="P77">
            <v>0</v>
          </cell>
          <cell r="Q77">
            <v>8501</v>
          </cell>
          <cell r="R77">
            <v>6735</v>
          </cell>
          <cell r="S77">
            <v>0</v>
          </cell>
          <cell r="T77">
            <v>1</v>
          </cell>
          <cell r="U77">
            <v>140</v>
          </cell>
          <cell r="V77">
            <v>7604.03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6517.74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6517.74</v>
          </cell>
          <cell r="AK77">
            <v>6735</v>
          </cell>
          <cell r="AL77">
            <v>0</v>
          </cell>
          <cell r="AM77">
            <v>0</v>
          </cell>
          <cell r="AN77">
            <v>1</v>
          </cell>
          <cell r="AO77">
            <v>30</v>
          </cell>
          <cell r="AP77">
            <v>1</v>
          </cell>
          <cell r="AQ77">
            <v>0</v>
          </cell>
          <cell r="AR77">
            <v>100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1</v>
          </cell>
          <cell r="AY77">
            <v>0</v>
          </cell>
          <cell r="AZ77">
            <v>0</v>
          </cell>
          <cell r="BA77">
            <v>49</v>
          </cell>
          <cell r="BB77">
            <v>0</v>
          </cell>
          <cell r="BC77">
            <v>120515.04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1</v>
          </cell>
          <cell r="BL77">
            <v>1</v>
          </cell>
          <cell r="BM77">
            <v>588</v>
          </cell>
          <cell r="BN77">
            <v>2544</v>
          </cell>
          <cell r="BO77">
            <v>0</v>
          </cell>
          <cell r="BP77">
            <v>31</v>
          </cell>
          <cell r="BQ77">
            <v>543.14</v>
          </cell>
          <cell r="BR77">
            <v>0</v>
          </cell>
          <cell r="BS77">
            <v>212</v>
          </cell>
          <cell r="BT77">
            <v>0</v>
          </cell>
          <cell r="BU77">
            <v>0</v>
          </cell>
          <cell r="BV77">
            <v>1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78212.88</v>
          </cell>
          <cell r="CB77">
            <v>0</v>
          </cell>
          <cell r="CC77">
            <v>0</v>
          </cell>
          <cell r="CD77">
            <v>543.15</v>
          </cell>
        </row>
        <row r="78">
          <cell r="A78" t="str">
            <v>RAKESH KUMAR</v>
          </cell>
          <cell r="B78" t="str">
            <v>SPINING</v>
          </cell>
          <cell r="C78" t="str">
            <v>SUPERVISOR</v>
          </cell>
          <cell r="D78">
            <v>1262.9000000000001</v>
          </cell>
          <cell r="E78">
            <v>954</v>
          </cell>
          <cell r="F78">
            <v>0</v>
          </cell>
          <cell r="G78">
            <v>8100</v>
          </cell>
          <cell r="H78">
            <v>8100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8518</v>
          </cell>
          <cell r="R78">
            <v>8100</v>
          </cell>
          <cell r="S78">
            <v>0</v>
          </cell>
          <cell r="T78">
            <v>1</v>
          </cell>
          <cell r="U78">
            <v>140</v>
          </cell>
          <cell r="V78">
            <v>8208.8700000000008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7577.42</v>
          </cell>
          <cell r="AC78">
            <v>0</v>
          </cell>
          <cell r="AD78">
            <v>757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7577.42</v>
          </cell>
          <cell r="AK78">
            <v>0</v>
          </cell>
          <cell r="AL78">
            <v>0</v>
          </cell>
          <cell r="AM78">
            <v>1</v>
          </cell>
          <cell r="AN78">
            <v>1</v>
          </cell>
          <cell r="AO78">
            <v>29</v>
          </cell>
          <cell r="AP78">
            <v>1</v>
          </cell>
          <cell r="AQ78">
            <v>0</v>
          </cell>
          <cell r="AR78">
            <v>100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57</v>
          </cell>
          <cell r="BB78">
            <v>0</v>
          </cell>
          <cell r="BC78">
            <v>141909.24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1</v>
          </cell>
          <cell r="BL78">
            <v>1</v>
          </cell>
          <cell r="BM78">
            <v>684</v>
          </cell>
          <cell r="BN78">
            <v>2964</v>
          </cell>
          <cell r="BO78">
            <v>9084</v>
          </cell>
          <cell r="BP78">
            <v>31</v>
          </cell>
          <cell r="BQ78">
            <v>631.45000000000005</v>
          </cell>
          <cell r="BR78">
            <v>0</v>
          </cell>
          <cell r="BS78">
            <v>247</v>
          </cell>
          <cell r="BT78">
            <v>9084</v>
          </cell>
          <cell r="BU78">
            <v>0</v>
          </cell>
          <cell r="BV78">
            <v>1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90929.04</v>
          </cell>
          <cell r="CB78">
            <v>757</v>
          </cell>
          <cell r="CC78">
            <v>0</v>
          </cell>
          <cell r="CD78">
            <v>0</v>
          </cell>
        </row>
        <row r="79">
          <cell r="A79" t="str">
            <v>RAM BHAGAT</v>
          </cell>
          <cell r="B79" t="str">
            <v>ELECTRICAL</v>
          </cell>
          <cell r="C79" t="str">
            <v>SUPERVISOR</v>
          </cell>
          <cell r="D79">
            <v>1994</v>
          </cell>
          <cell r="E79">
            <v>1676</v>
          </cell>
          <cell r="F79">
            <v>0</v>
          </cell>
          <cell r="G79">
            <v>11964</v>
          </cell>
          <cell r="H79">
            <v>11964</v>
          </cell>
          <cell r="I79">
            <v>1</v>
          </cell>
          <cell r="J79">
            <v>301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4</v>
          </cell>
          <cell r="P79">
            <v>0</v>
          </cell>
          <cell r="Q79">
            <v>15510</v>
          </cell>
          <cell r="R79">
            <v>11964</v>
          </cell>
          <cell r="S79">
            <v>110</v>
          </cell>
          <cell r="T79">
            <v>1</v>
          </cell>
          <cell r="U79">
            <v>280</v>
          </cell>
          <cell r="V79">
            <v>15191.68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11964</v>
          </cell>
          <cell r="AC79">
            <v>0</v>
          </cell>
          <cell r="AD79">
            <v>1196</v>
          </cell>
          <cell r="AE79">
            <v>0</v>
          </cell>
          <cell r="AF79">
            <v>0</v>
          </cell>
          <cell r="AG79">
            <v>0</v>
          </cell>
          <cell r="AH79">
            <v>301</v>
          </cell>
          <cell r="AI79">
            <v>0</v>
          </cell>
          <cell r="AJ79">
            <v>11964</v>
          </cell>
          <cell r="AK79">
            <v>11964</v>
          </cell>
          <cell r="AL79">
            <v>0</v>
          </cell>
          <cell r="AM79">
            <v>1</v>
          </cell>
          <cell r="AN79">
            <v>1</v>
          </cell>
          <cell r="AO79">
            <v>31</v>
          </cell>
          <cell r="AP79">
            <v>1</v>
          </cell>
          <cell r="AQ79">
            <v>0</v>
          </cell>
          <cell r="AR79">
            <v>100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1</v>
          </cell>
          <cell r="AY79">
            <v>0</v>
          </cell>
          <cell r="AZ79">
            <v>0</v>
          </cell>
          <cell r="BA79">
            <v>90</v>
          </cell>
          <cell r="BB79">
            <v>0</v>
          </cell>
          <cell r="BC79">
            <v>237984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1</v>
          </cell>
          <cell r="BL79">
            <v>1</v>
          </cell>
          <cell r="BM79">
            <v>1080</v>
          </cell>
          <cell r="BN79">
            <v>4668</v>
          </cell>
          <cell r="BO79">
            <v>14352</v>
          </cell>
          <cell r="BP79">
            <v>31</v>
          </cell>
          <cell r="BQ79">
            <v>997</v>
          </cell>
          <cell r="BR79">
            <v>0</v>
          </cell>
          <cell r="BS79">
            <v>389</v>
          </cell>
          <cell r="BT79">
            <v>14352</v>
          </cell>
          <cell r="BU79">
            <v>0</v>
          </cell>
          <cell r="BV79">
            <v>1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143568</v>
          </cell>
          <cell r="CB79">
            <v>1196</v>
          </cell>
          <cell r="CC79">
            <v>0</v>
          </cell>
          <cell r="CD79">
            <v>1929.68</v>
          </cell>
        </row>
        <row r="80">
          <cell r="A80" t="str">
            <v>RAVI KUMAR SHAW</v>
          </cell>
          <cell r="B80" t="str">
            <v>SPINNING WINDING</v>
          </cell>
          <cell r="C80" t="str">
            <v>SHIFT INCHARGE</v>
          </cell>
          <cell r="D80">
            <v>0</v>
          </cell>
          <cell r="E80">
            <v>68</v>
          </cell>
          <cell r="F80">
            <v>0</v>
          </cell>
          <cell r="G80">
            <v>7428</v>
          </cell>
          <cell r="H80">
            <v>7428</v>
          </cell>
          <cell r="I80">
            <v>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1130</v>
          </cell>
          <cell r="R80">
            <v>7428</v>
          </cell>
          <cell r="S80">
            <v>0</v>
          </cell>
          <cell r="T80">
            <v>1</v>
          </cell>
          <cell r="U80">
            <v>0</v>
          </cell>
          <cell r="V80">
            <v>1198.06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1198.06</v>
          </cell>
          <cell r="AC80">
            <v>0</v>
          </cell>
          <cell r="AD80">
            <v>59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599.03</v>
          </cell>
          <cell r="AK80">
            <v>0</v>
          </cell>
          <cell r="AL80">
            <v>0</v>
          </cell>
          <cell r="AM80">
            <v>1</v>
          </cell>
          <cell r="AN80">
            <v>1</v>
          </cell>
          <cell r="AO80">
            <v>5</v>
          </cell>
          <cell r="AP80">
            <v>1</v>
          </cell>
          <cell r="AQ80">
            <v>0</v>
          </cell>
          <cell r="AR80">
            <v>50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9</v>
          </cell>
          <cell r="BB80">
            <v>0</v>
          </cell>
          <cell r="BC80">
            <v>30408.720000000001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108</v>
          </cell>
          <cell r="BN80">
            <v>468</v>
          </cell>
          <cell r="BO80">
            <v>708</v>
          </cell>
          <cell r="BP80">
            <v>31</v>
          </cell>
          <cell r="BQ80">
            <v>0</v>
          </cell>
          <cell r="BR80">
            <v>0</v>
          </cell>
          <cell r="BS80">
            <v>39</v>
          </cell>
          <cell r="BT80">
            <v>708</v>
          </cell>
          <cell r="BU80">
            <v>599.03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14376.72</v>
          </cell>
          <cell r="CB80">
            <v>59</v>
          </cell>
          <cell r="CC80">
            <v>0</v>
          </cell>
          <cell r="CD80">
            <v>0</v>
          </cell>
        </row>
        <row r="81">
          <cell r="A81" t="str">
            <v>RIA MUKHERJEE</v>
          </cell>
          <cell r="B81" t="str">
            <v>STAFF</v>
          </cell>
          <cell r="C81" t="str">
            <v>JUNIOR EXECTIVE</v>
          </cell>
          <cell r="D81">
            <v>0</v>
          </cell>
          <cell r="E81">
            <v>55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7255</v>
          </cell>
          <cell r="R81">
            <v>7554</v>
          </cell>
          <cell r="S81">
            <v>0</v>
          </cell>
          <cell r="T81">
            <v>1</v>
          </cell>
          <cell r="U81">
            <v>0</v>
          </cell>
          <cell r="V81">
            <v>7310.32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7310.32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7310.32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30</v>
          </cell>
          <cell r="AP81">
            <v>0</v>
          </cell>
          <cell r="AQ81">
            <v>0</v>
          </cell>
          <cell r="AR81">
            <v>100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55</v>
          </cell>
          <cell r="BB81">
            <v>0</v>
          </cell>
          <cell r="BC81">
            <v>90579.839999999997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660</v>
          </cell>
          <cell r="BN81">
            <v>2856</v>
          </cell>
          <cell r="BO81">
            <v>0</v>
          </cell>
          <cell r="BP81">
            <v>31</v>
          </cell>
          <cell r="BQ81">
            <v>0</v>
          </cell>
          <cell r="BR81">
            <v>0</v>
          </cell>
          <cell r="BS81">
            <v>238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87723.839999999997</v>
          </cell>
          <cell r="CB81">
            <v>0</v>
          </cell>
          <cell r="CC81">
            <v>0</v>
          </cell>
          <cell r="CD81">
            <v>0</v>
          </cell>
        </row>
        <row r="82">
          <cell r="A82" t="str">
            <v>RINTU ROY</v>
          </cell>
          <cell r="B82" t="str">
            <v>ELECTRICAL</v>
          </cell>
          <cell r="C82" t="str">
            <v>SUPERVISOR</v>
          </cell>
          <cell r="D82">
            <v>1532.83</v>
          </cell>
          <cell r="E82">
            <v>988</v>
          </cell>
          <cell r="F82">
            <v>0</v>
          </cell>
          <cell r="G82">
            <v>9197</v>
          </cell>
          <cell r="H82">
            <v>9197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10508</v>
          </cell>
          <cell r="R82">
            <v>9197</v>
          </cell>
          <cell r="S82">
            <v>0</v>
          </cell>
          <cell r="T82">
            <v>1</v>
          </cell>
          <cell r="U82">
            <v>0</v>
          </cell>
          <cell r="V82">
            <v>9963.42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9197</v>
          </cell>
          <cell r="AC82">
            <v>0</v>
          </cell>
          <cell r="AD82">
            <v>919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9197</v>
          </cell>
          <cell r="AK82">
            <v>9197</v>
          </cell>
          <cell r="AL82">
            <v>0</v>
          </cell>
          <cell r="AM82">
            <v>1</v>
          </cell>
          <cell r="AN82">
            <v>1</v>
          </cell>
          <cell r="AO82">
            <v>31</v>
          </cell>
          <cell r="AP82">
            <v>1</v>
          </cell>
          <cell r="AQ82">
            <v>0</v>
          </cell>
          <cell r="AR82">
            <v>100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1</v>
          </cell>
          <cell r="AY82">
            <v>0</v>
          </cell>
          <cell r="AZ82">
            <v>0</v>
          </cell>
          <cell r="BA82">
            <v>69</v>
          </cell>
          <cell r="BB82">
            <v>0</v>
          </cell>
          <cell r="BC82">
            <v>180162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1</v>
          </cell>
          <cell r="BL82">
            <v>1</v>
          </cell>
          <cell r="BM82">
            <v>828</v>
          </cell>
          <cell r="BN82">
            <v>3588</v>
          </cell>
          <cell r="BO82">
            <v>11028</v>
          </cell>
          <cell r="BP82">
            <v>31</v>
          </cell>
          <cell r="BQ82">
            <v>766.42</v>
          </cell>
          <cell r="BR82">
            <v>0</v>
          </cell>
          <cell r="BS82">
            <v>299</v>
          </cell>
          <cell r="BT82">
            <v>11028</v>
          </cell>
          <cell r="BU82">
            <v>0</v>
          </cell>
          <cell r="BV82">
            <v>1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110364</v>
          </cell>
          <cell r="CB82">
            <v>919</v>
          </cell>
          <cell r="CC82">
            <v>0</v>
          </cell>
          <cell r="CD82">
            <v>0</v>
          </cell>
        </row>
        <row r="83">
          <cell r="A83" t="str">
            <v>RITTIK SHAW</v>
          </cell>
          <cell r="B83" t="str">
            <v>GENERAL</v>
          </cell>
          <cell r="C83" t="str">
            <v>JUNIOR EXECTIVE</v>
          </cell>
          <cell r="D83">
            <v>0</v>
          </cell>
          <cell r="E83">
            <v>1059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</v>
          </cell>
          <cell r="P83">
            <v>0</v>
          </cell>
          <cell r="Q83">
            <v>7941</v>
          </cell>
          <cell r="R83">
            <v>9000</v>
          </cell>
          <cell r="S83">
            <v>0</v>
          </cell>
          <cell r="T83">
            <v>1</v>
          </cell>
          <cell r="U83">
            <v>1000</v>
          </cell>
          <cell r="V83">
            <v>9000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7838.71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3135.48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27</v>
          </cell>
          <cell r="AP83">
            <v>0</v>
          </cell>
          <cell r="AQ83">
            <v>0</v>
          </cell>
          <cell r="AR83">
            <v>40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59</v>
          </cell>
          <cell r="BB83">
            <v>0</v>
          </cell>
          <cell r="BC83">
            <v>97124.52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708</v>
          </cell>
          <cell r="BN83">
            <v>3060</v>
          </cell>
          <cell r="BO83">
            <v>0</v>
          </cell>
          <cell r="BP83">
            <v>31</v>
          </cell>
          <cell r="BQ83">
            <v>0</v>
          </cell>
          <cell r="BR83">
            <v>0</v>
          </cell>
          <cell r="BS83">
            <v>255</v>
          </cell>
          <cell r="BT83">
            <v>0</v>
          </cell>
          <cell r="BU83">
            <v>4703.2299999999996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94064.52</v>
          </cell>
          <cell r="CB83">
            <v>0</v>
          </cell>
          <cell r="CC83">
            <v>0</v>
          </cell>
          <cell r="CD83">
            <v>1161.29</v>
          </cell>
        </row>
        <row r="84">
          <cell r="A84" t="str">
            <v>ROHIT GOSAI</v>
          </cell>
          <cell r="B84" t="str">
            <v>STAFF</v>
          </cell>
          <cell r="C84" t="str">
            <v>S4 LOOM FITTER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  <cell r="P84">
            <v>0</v>
          </cell>
          <cell r="Q84">
            <v>2710</v>
          </cell>
          <cell r="R84">
            <v>6000</v>
          </cell>
          <cell r="S84">
            <v>0</v>
          </cell>
          <cell r="T84">
            <v>0</v>
          </cell>
          <cell r="U84">
            <v>0</v>
          </cell>
          <cell r="V84">
            <v>2709.68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2516.13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2516.13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13</v>
          </cell>
          <cell r="AP84">
            <v>0</v>
          </cell>
          <cell r="AQ84">
            <v>0</v>
          </cell>
          <cell r="AR84">
            <v>100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30193.56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31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30193.56</v>
          </cell>
          <cell r="CB84">
            <v>0</v>
          </cell>
          <cell r="CC84">
            <v>0</v>
          </cell>
          <cell r="CD84">
            <v>193.55</v>
          </cell>
        </row>
        <row r="85">
          <cell r="A85" t="str">
            <v>ROHIT SETH</v>
          </cell>
          <cell r="B85" t="str">
            <v>FACT MECH</v>
          </cell>
          <cell r="C85" t="str">
            <v>SUPERVISOR</v>
          </cell>
          <cell r="D85">
            <v>3330.67</v>
          </cell>
          <cell r="E85">
            <v>1279</v>
          </cell>
          <cell r="F85">
            <v>0</v>
          </cell>
          <cell r="G85">
            <v>9992</v>
          </cell>
          <cell r="H85">
            <v>9992</v>
          </cell>
          <cell r="I85">
            <v>1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6.3</v>
          </cell>
          <cell r="P85">
            <v>0</v>
          </cell>
          <cell r="Q85">
            <v>26774</v>
          </cell>
          <cell r="R85">
            <v>19984</v>
          </cell>
          <cell r="S85">
            <v>130</v>
          </cell>
          <cell r="T85">
            <v>1</v>
          </cell>
          <cell r="U85">
            <v>0</v>
          </cell>
          <cell r="V85">
            <v>24722.14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19984</v>
          </cell>
          <cell r="AC85">
            <v>0</v>
          </cell>
          <cell r="AD85">
            <v>999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9992</v>
          </cell>
          <cell r="AK85">
            <v>9992</v>
          </cell>
          <cell r="AL85">
            <v>0</v>
          </cell>
          <cell r="AM85">
            <v>1</v>
          </cell>
          <cell r="AN85">
            <v>0.5</v>
          </cell>
          <cell r="AO85">
            <v>31</v>
          </cell>
          <cell r="AP85">
            <v>0.5</v>
          </cell>
          <cell r="AQ85">
            <v>0</v>
          </cell>
          <cell r="AR85">
            <v>50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0.5</v>
          </cell>
          <cell r="AY85">
            <v>0</v>
          </cell>
          <cell r="AZ85">
            <v>0</v>
          </cell>
          <cell r="BA85">
            <v>150</v>
          </cell>
          <cell r="BB85">
            <v>0</v>
          </cell>
          <cell r="BC85">
            <v>329540.03999999998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1</v>
          </cell>
          <cell r="BM85">
            <v>1800</v>
          </cell>
          <cell r="BN85">
            <v>7800</v>
          </cell>
          <cell r="BO85">
            <v>11988</v>
          </cell>
          <cell r="BP85">
            <v>31</v>
          </cell>
          <cell r="BQ85">
            <v>0</v>
          </cell>
          <cell r="BR85">
            <v>0</v>
          </cell>
          <cell r="BS85">
            <v>650</v>
          </cell>
          <cell r="BT85">
            <v>11988</v>
          </cell>
          <cell r="BU85">
            <v>9992</v>
          </cell>
          <cell r="BV85">
            <v>1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239808</v>
          </cell>
          <cell r="CB85">
            <v>999</v>
          </cell>
          <cell r="CC85">
            <v>0</v>
          </cell>
          <cell r="CD85">
            <v>4738.1400000000003</v>
          </cell>
        </row>
        <row r="86">
          <cell r="A86" t="str">
            <v>SAMBHU NATH MOSHEL</v>
          </cell>
          <cell r="B86" t="str">
            <v>GENERAL</v>
          </cell>
          <cell r="C86" t="str">
            <v>SUPERVISOR</v>
          </cell>
          <cell r="D86">
            <v>1137.19</v>
          </cell>
          <cell r="E86">
            <v>734</v>
          </cell>
          <cell r="F86">
            <v>0</v>
          </cell>
          <cell r="G86">
            <v>6935</v>
          </cell>
          <cell r="H86">
            <v>6935</v>
          </cell>
          <cell r="I86">
            <v>1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7795</v>
          </cell>
          <cell r="R86">
            <v>6935</v>
          </cell>
          <cell r="S86">
            <v>0</v>
          </cell>
          <cell r="T86">
            <v>1</v>
          </cell>
          <cell r="U86">
            <v>0</v>
          </cell>
          <cell r="V86">
            <v>7391.75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6823.15</v>
          </cell>
          <cell r="AC86">
            <v>0</v>
          </cell>
          <cell r="AD86">
            <v>682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6823.15</v>
          </cell>
          <cell r="AK86">
            <v>6935</v>
          </cell>
          <cell r="AL86">
            <v>0</v>
          </cell>
          <cell r="AM86">
            <v>1</v>
          </cell>
          <cell r="AN86">
            <v>1</v>
          </cell>
          <cell r="AO86">
            <v>30.5</v>
          </cell>
          <cell r="AP86">
            <v>1</v>
          </cell>
          <cell r="AQ86">
            <v>0</v>
          </cell>
          <cell r="AR86">
            <v>100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52</v>
          </cell>
          <cell r="BB86">
            <v>0</v>
          </cell>
          <cell r="BC86">
            <v>134000.28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1</v>
          </cell>
          <cell r="BL86">
            <v>1</v>
          </cell>
          <cell r="BM86">
            <v>624</v>
          </cell>
          <cell r="BN86">
            <v>2664</v>
          </cell>
          <cell r="BO86">
            <v>8184</v>
          </cell>
          <cell r="BP86">
            <v>31</v>
          </cell>
          <cell r="BQ86">
            <v>568.6</v>
          </cell>
          <cell r="BR86">
            <v>0</v>
          </cell>
          <cell r="BS86">
            <v>222</v>
          </cell>
          <cell r="BT86">
            <v>8184</v>
          </cell>
          <cell r="BU86">
            <v>0</v>
          </cell>
          <cell r="BV86">
            <v>1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81877.8</v>
          </cell>
          <cell r="CB86">
            <v>682</v>
          </cell>
          <cell r="CC86">
            <v>0</v>
          </cell>
          <cell r="CD86">
            <v>0</v>
          </cell>
        </row>
        <row r="87">
          <cell r="A87" t="str">
            <v>SAMIR DAS</v>
          </cell>
          <cell r="B87" t="str">
            <v>JUTE</v>
          </cell>
          <cell r="C87" t="str">
            <v>SUPERVISOR</v>
          </cell>
          <cell r="D87">
            <v>1121.5</v>
          </cell>
          <cell r="E87">
            <v>51</v>
          </cell>
          <cell r="F87">
            <v>0</v>
          </cell>
          <cell r="G87">
            <v>6729</v>
          </cell>
          <cell r="H87">
            <v>6729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4</v>
          </cell>
          <cell r="P87">
            <v>0</v>
          </cell>
          <cell r="Q87">
            <v>9446</v>
          </cell>
          <cell r="R87">
            <v>6729</v>
          </cell>
          <cell r="S87">
            <v>0</v>
          </cell>
          <cell r="T87">
            <v>1</v>
          </cell>
          <cell r="U87">
            <v>0</v>
          </cell>
          <cell r="V87">
            <v>8375.07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6729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6729</v>
          </cell>
          <cell r="AK87">
            <v>6729</v>
          </cell>
          <cell r="AL87">
            <v>0</v>
          </cell>
          <cell r="AM87">
            <v>0</v>
          </cell>
          <cell r="AN87">
            <v>1</v>
          </cell>
          <cell r="AO87">
            <v>31</v>
          </cell>
          <cell r="AP87">
            <v>1</v>
          </cell>
          <cell r="AQ87">
            <v>0</v>
          </cell>
          <cell r="AR87">
            <v>100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1</v>
          </cell>
          <cell r="AY87">
            <v>0</v>
          </cell>
          <cell r="AZ87">
            <v>0</v>
          </cell>
          <cell r="BA87">
            <v>51</v>
          </cell>
          <cell r="BB87">
            <v>0</v>
          </cell>
          <cell r="BC87">
            <v>123750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1</v>
          </cell>
          <cell r="BL87">
            <v>1</v>
          </cell>
          <cell r="BM87">
            <v>612</v>
          </cell>
          <cell r="BN87">
            <v>2628</v>
          </cell>
          <cell r="BO87">
            <v>0</v>
          </cell>
          <cell r="BP87">
            <v>31</v>
          </cell>
          <cell r="BQ87">
            <v>560.75</v>
          </cell>
          <cell r="BR87">
            <v>0</v>
          </cell>
          <cell r="BS87">
            <v>219</v>
          </cell>
          <cell r="BT87">
            <v>0</v>
          </cell>
          <cell r="BU87">
            <v>0</v>
          </cell>
          <cell r="BV87">
            <v>1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80748</v>
          </cell>
          <cell r="CB87">
            <v>0</v>
          </cell>
          <cell r="CC87">
            <v>0</v>
          </cell>
          <cell r="CD87">
            <v>1085.32</v>
          </cell>
        </row>
        <row r="88">
          <cell r="A88" t="str">
            <v>SAMIT DAS</v>
          </cell>
          <cell r="B88" t="str">
            <v>SPINING</v>
          </cell>
          <cell r="C88" t="str">
            <v>SHIFT INCHARGE</v>
          </cell>
          <cell r="D88">
            <v>0</v>
          </cell>
          <cell r="E88">
            <v>786</v>
          </cell>
          <cell r="F88">
            <v>0</v>
          </cell>
          <cell r="G88">
            <v>13977</v>
          </cell>
          <cell r="H88">
            <v>13977</v>
          </cell>
          <cell r="I88">
            <v>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12740</v>
          </cell>
          <cell r="R88">
            <v>23295</v>
          </cell>
          <cell r="S88">
            <v>110</v>
          </cell>
          <cell r="T88">
            <v>0</v>
          </cell>
          <cell r="U88">
            <v>0</v>
          </cell>
          <cell r="V88">
            <v>13526.13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13526.13</v>
          </cell>
          <cell r="AC88">
            <v>0</v>
          </cell>
          <cell r="AD88">
            <v>676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6763.06</v>
          </cell>
          <cell r="AK88">
            <v>13977</v>
          </cell>
          <cell r="AL88">
            <v>0</v>
          </cell>
          <cell r="AM88">
            <v>1</v>
          </cell>
          <cell r="AN88">
            <v>0.6</v>
          </cell>
          <cell r="AO88">
            <v>18</v>
          </cell>
          <cell r="AP88">
            <v>0.6</v>
          </cell>
          <cell r="AQ88">
            <v>0</v>
          </cell>
          <cell r="AR88">
            <v>50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0.6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212356.56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8112</v>
          </cell>
          <cell r="BP88">
            <v>31</v>
          </cell>
          <cell r="BQ88">
            <v>0</v>
          </cell>
          <cell r="BR88">
            <v>0</v>
          </cell>
          <cell r="BS88">
            <v>0</v>
          </cell>
          <cell r="BT88">
            <v>8112</v>
          </cell>
          <cell r="BU88">
            <v>6763.07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162313.56</v>
          </cell>
          <cell r="CB88">
            <v>676</v>
          </cell>
          <cell r="CC88">
            <v>0</v>
          </cell>
          <cell r="CD88">
            <v>0</v>
          </cell>
        </row>
        <row r="89">
          <cell r="A89" t="str">
            <v>SAMIT MARICK</v>
          </cell>
          <cell r="B89" t="str">
            <v>JUTE</v>
          </cell>
          <cell r="C89" t="str">
            <v>SUPERVISOR</v>
          </cell>
          <cell r="D89">
            <v>1304.83</v>
          </cell>
          <cell r="E89">
            <v>841</v>
          </cell>
          <cell r="F89">
            <v>0</v>
          </cell>
          <cell r="G89">
            <v>7829</v>
          </cell>
          <cell r="H89">
            <v>7829</v>
          </cell>
          <cell r="I89">
            <v>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8945</v>
          </cell>
          <cell r="R89">
            <v>7829</v>
          </cell>
          <cell r="S89">
            <v>0</v>
          </cell>
          <cell r="T89">
            <v>1</v>
          </cell>
          <cell r="U89">
            <v>0</v>
          </cell>
          <cell r="V89">
            <v>8481.42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7829</v>
          </cell>
          <cell r="AC89">
            <v>0</v>
          </cell>
          <cell r="AD89">
            <v>782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7829</v>
          </cell>
          <cell r="AK89">
            <v>7829</v>
          </cell>
          <cell r="AL89">
            <v>0</v>
          </cell>
          <cell r="AM89">
            <v>1</v>
          </cell>
          <cell r="AN89">
            <v>1</v>
          </cell>
          <cell r="AO89">
            <v>31</v>
          </cell>
          <cell r="AP89">
            <v>1</v>
          </cell>
          <cell r="AQ89">
            <v>0</v>
          </cell>
          <cell r="AR89">
            <v>100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59</v>
          </cell>
          <cell r="BB89">
            <v>0</v>
          </cell>
          <cell r="BC89">
            <v>153366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1</v>
          </cell>
          <cell r="BL89">
            <v>1</v>
          </cell>
          <cell r="BM89">
            <v>708</v>
          </cell>
          <cell r="BN89">
            <v>3060</v>
          </cell>
          <cell r="BO89">
            <v>9384</v>
          </cell>
          <cell r="BP89">
            <v>31</v>
          </cell>
          <cell r="BQ89">
            <v>652.41999999999996</v>
          </cell>
          <cell r="BR89">
            <v>0</v>
          </cell>
          <cell r="BS89">
            <v>255</v>
          </cell>
          <cell r="BT89">
            <v>9384</v>
          </cell>
          <cell r="BU89">
            <v>0</v>
          </cell>
          <cell r="BV89">
            <v>1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93948</v>
          </cell>
          <cell r="CB89">
            <v>782</v>
          </cell>
          <cell r="CC89">
            <v>0</v>
          </cell>
          <cell r="CD89">
            <v>0</v>
          </cell>
        </row>
        <row r="90">
          <cell r="A90" t="str">
            <v>SANJAY KUMAR DEY</v>
          </cell>
          <cell r="B90" t="str">
            <v>ELECTRICAL</v>
          </cell>
          <cell r="C90" t="str">
            <v>SUPERVISOR</v>
          </cell>
          <cell r="D90">
            <v>1785.23</v>
          </cell>
          <cell r="E90">
            <v>1262</v>
          </cell>
          <cell r="F90">
            <v>0</v>
          </cell>
          <cell r="G90">
            <v>11651</v>
          </cell>
          <cell r="H90">
            <v>11651</v>
          </cell>
          <cell r="I90">
            <v>1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>
            <v>0</v>
          </cell>
          <cell r="Q90">
            <v>12597</v>
          </cell>
          <cell r="R90">
            <v>11651</v>
          </cell>
          <cell r="S90">
            <v>110</v>
          </cell>
          <cell r="T90">
            <v>1</v>
          </cell>
          <cell r="U90">
            <v>0</v>
          </cell>
          <cell r="V90">
            <v>12073.82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10711.4</v>
          </cell>
          <cell r="AC90">
            <v>0</v>
          </cell>
          <cell r="AD90">
            <v>1071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10711.4</v>
          </cell>
          <cell r="AK90">
            <v>11651</v>
          </cell>
          <cell r="AL90">
            <v>0</v>
          </cell>
          <cell r="AM90">
            <v>1</v>
          </cell>
          <cell r="AN90">
            <v>1</v>
          </cell>
          <cell r="AO90">
            <v>28.5</v>
          </cell>
          <cell r="AP90">
            <v>1</v>
          </cell>
          <cell r="AQ90">
            <v>0</v>
          </cell>
          <cell r="AR90">
            <v>100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1</v>
          </cell>
          <cell r="AY90">
            <v>0</v>
          </cell>
          <cell r="AZ90">
            <v>0</v>
          </cell>
          <cell r="BA90">
            <v>81</v>
          </cell>
          <cell r="BB90">
            <v>0</v>
          </cell>
          <cell r="BC90">
            <v>212664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1</v>
          </cell>
          <cell r="BL90">
            <v>1</v>
          </cell>
          <cell r="BM90">
            <v>972</v>
          </cell>
          <cell r="BN90">
            <v>4188</v>
          </cell>
          <cell r="BO90">
            <v>12852</v>
          </cell>
          <cell r="BP90">
            <v>31</v>
          </cell>
          <cell r="BQ90">
            <v>892.62</v>
          </cell>
          <cell r="BR90">
            <v>0</v>
          </cell>
          <cell r="BS90">
            <v>349</v>
          </cell>
          <cell r="BT90">
            <v>12852</v>
          </cell>
          <cell r="BU90">
            <v>0</v>
          </cell>
          <cell r="BV90">
            <v>1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128536.8</v>
          </cell>
          <cell r="CB90">
            <v>1071</v>
          </cell>
          <cell r="CC90">
            <v>0</v>
          </cell>
          <cell r="CD90">
            <v>469.8</v>
          </cell>
        </row>
        <row r="91">
          <cell r="A91" t="str">
            <v>SANJAY LAHOTI</v>
          </cell>
          <cell r="B91" t="str">
            <v>BATCHING</v>
          </cell>
          <cell r="C91" t="str">
            <v>MANAGER</v>
          </cell>
          <cell r="D91">
            <v>2133.87</v>
          </cell>
          <cell r="E91">
            <v>6767</v>
          </cell>
          <cell r="F91">
            <v>0</v>
          </cell>
          <cell r="G91">
            <v>19845</v>
          </cell>
          <cell r="H91">
            <v>19845</v>
          </cell>
          <cell r="I91">
            <v>1</v>
          </cell>
          <cell r="J91">
            <v>301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9538</v>
          </cell>
          <cell r="R91">
            <v>19845</v>
          </cell>
          <cell r="S91">
            <v>110</v>
          </cell>
          <cell r="T91">
            <v>1</v>
          </cell>
          <cell r="U91">
            <v>5280</v>
          </cell>
          <cell r="V91">
            <v>14171.17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12803.23</v>
          </cell>
          <cell r="AC91">
            <v>0</v>
          </cell>
          <cell r="AD91">
            <v>1280</v>
          </cell>
          <cell r="AE91">
            <v>0</v>
          </cell>
          <cell r="AF91">
            <v>0</v>
          </cell>
          <cell r="AG91">
            <v>0</v>
          </cell>
          <cell r="AH91">
            <v>301</v>
          </cell>
          <cell r="AI91">
            <v>0</v>
          </cell>
          <cell r="AJ91">
            <v>12803.23</v>
          </cell>
          <cell r="AK91">
            <v>19845</v>
          </cell>
          <cell r="AL91">
            <v>0</v>
          </cell>
          <cell r="AM91">
            <v>1</v>
          </cell>
          <cell r="AN91">
            <v>1</v>
          </cell>
          <cell r="AO91">
            <v>20</v>
          </cell>
          <cell r="AP91">
            <v>1</v>
          </cell>
          <cell r="AQ91">
            <v>0</v>
          </cell>
          <cell r="AR91">
            <v>100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1</v>
          </cell>
          <cell r="AY91">
            <v>0</v>
          </cell>
          <cell r="AZ91">
            <v>0</v>
          </cell>
          <cell r="BA91">
            <v>97</v>
          </cell>
          <cell r="BB91">
            <v>0</v>
          </cell>
          <cell r="BC91">
            <v>275559.48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1</v>
          </cell>
          <cell r="BL91">
            <v>1</v>
          </cell>
          <cell r="BM91">
            <v>1164</v>
          </cell>
          <cell r="BN91">
            <v>5004</v>
          </cell>
          <cell r="BO91">
            <v>15360</v>
          </cell>
          <cell r="BP91">
            <v>31</v>
          </cell>
          <cell r="BQ91">
            <v>1066.94</v>
          </cell>
          <cell r="BR91">
            <v>0</v>
          </cell>
          <cell r="BS91">
            <v>417</v>
          </cell>
          <cell r="BT91">
            <v>15360</v>
          </cell>
          <cell r="BU91">
            <v>0</v>
          </cell>
          <cell r="BV91">
            <v>1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153638.76</v>
          </cell>
          <cell r="CB91">
            <v>1280</v>
          </cell>
          <cell r="CC91">
            <v>0</v>
          </cell>
          <cell r="CD91">
            <v>0</v>
          </cell>
        </row>
        <row r="92">
          <cell r="A92" t="str">
            <v>SANJIB CHAKRABORTY</v>
          </cell>
          <cell r="B92" t="str">
            <v>STAFF</v>
          </cell>
          <cell r="C92" t="str">
            <v>SUPERVISOR</v>
          </cell>
          <cell r="D92">
            <v>2033.67</v>
          </cell>
          <cell r="E92">
            <v>1702</v>
          </cell>
          <cell r="F92">
            <v>0</v>
          </cell>
          <cell r="G92">
            <v>12202</v>
          </cell>
          <cell r="H92">
            <v>12202</v>
          </cell>
          <cell r="I92">
            <v>1</v>
          </cell>
          <cell r="J92">
            <v>301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7.8</v>
          </cell>
          <cell r="P92">
            <v>0</v>
          </cell>
          <cell r="Q92">
            <v>17689</v>
          </cell>
          <cell r="R92">
            <v>12202</v>
          </cell>
          <cell r="S92">
            <v>110</v>
          </cell>
          <cell r="T92">
            <v>1</v>
          </cell>
          <cell r="U92">
            <v>280</v>
          </cell>
          <cell r="V92">
            <v>17357.560000000001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12202</v>
          </cell>
          <cell r="AC92">
            <v>0</v>
          </cell>
          <cell r="AD92">
            <v>1220</v>
          </cell>
          <cell r="AE92">
            <v>0</v>
          </cell>
          <cell r="AF92">
            <v>0</v>
          </cell>
          <cell r="AG92">
            <v>0</v>
          </cell>
          <cell r="AH92">
            <v>301</v>
          </cell>
          <cell r="AI92">
            <v>0</v>
          </cell>
          <cell r="AJ92">
            <v>12202</v>
          </cell>
          <cell r="AK92">
            <v>12202</v>
          </cell>
          <cell r="AL92">
            <v>0</v>
          </cell>
          <cell r="AM92">
            <v>1</v>
          </cell>
          <cell r="AN92">
            <v>1</v>
          </cell>
          <cell r="AO92">
            <v>31</v>
          </cell>
          <cell r="AP92">
            <v>1</v>
          </cell>
          <cell r="AQ92">
            <v>0</v>
          </cell>
          <cell r="AR92">
            <v>100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1</v>
          </cell>
          <cell r="AY92">
            <v>0</v>
          </cell>
          <cell r="AZ92">
            <v>0</v>
          </cell>
          <cell r="BA92">
            <v>92</v>
          </cell>
          <cell r="BB92">
            <v>0</v>
          </cell>
          <cell r="BC92">
            <v>242652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1</v>
          </cell>
          <cell r="BL92">
            <v>1</v>
          </cell>
          <cell r="BM92">
            <v>1104</v>
          </cell>
          <cell r="BN92">
            <v>4764</v>
          </cell>
          <cell r="BO92">
            <v>14640</v>
          </cell>
          <cell r="BP92">
            <v>31</v>
          </cell>
          <cell r="BQ92">
            <v>1016.83</v>
          </cell>
          <cell r="BR92">
            <v>0</v>
          </cell>
          <cell r="BS92">
            <v>397</v>
          </cell>
          <cell r="BT92">
            <v>14640</v>
          </cell>
          <cell r="BU92">
            <v>0</v>
          </cell>
          <cell r="BV92">
            <v>1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146424</v>
          </cell>
          <cell r="CB92">
            <v>1220</v>
          </cell>
          <cell r="CC92">
            <v>0</v>
          </cell>
          <cell r="CD92">
            <v>3837.73</v>
          </cell>
        </row>
        <row r="93">
          <cell r="A93" t="str">
            <v>SANJU MONDAL</v>
          </cell>
          <cell r="B93" t="str">
            <v>GENERAL</v>
          </cell>
          <cell r="C93" t="str">
            <v>SUPERVISOR</v>
          </cell>
          <cell r="D93">
            <v>1186.24</v>
          </cell>
          <cell r="E93">
            <v>409</v>
          </cell>
          <cell r="F93">
            <v>0</v>
          </cell>
          <cell r="G93">
            <v>3940</v>
          </cell>
          <cell r="H93">
            <v>3940</v>
          </cell>
          <cell r="I93">
            <v>1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7895</v>
          </cell>
          <cell r="R93">
            <v>7880</v>
          </cell>
          <cell r="S93">
            <v>0</v>
          </cell>
          <cell r="T93">
            <v>1</v>
          </cell>
          <cell r="U93">
            <v>0</v>
          </cell>
          <cell r="V93">
            <v>7117.42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7117.42</v>
          </cell>
          <cell r="AC93">
            <v>0</v>
          </cell>
          <cell r="AD93">
            <v>355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3558.71</v>
          </cell>
          <cell r="AK93">
            <v>0</v>
          </cell>
          <cell r="AL93">
            <v>0</v>
          </cell>
          <cell r="AM93">
            <v>1</v>
          </cell>
          <cell r="AN93">
            <v>0.5</v>
          </cell>
          <cell r="AO93">
            <v>28</v>
          </cell>
          <cell r="AP93">
            <v>0.5</v>
          </cell>
          <cell r="AQ93">
            <v>0</v>
          </cell>
          <cell r="AR93">
            <v>50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54</v>
          </cell>
          <cell r="BB93">
            <v>0</v>
          </cell>
          <cell r="BC93">
            <v>114567.92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1</v>
          </cell>
          <cell r="BM93">
            <v>648</v>
          </cell>
          <cell r="BN93">
            <v>2784</v>
          </cell>
          <cell r="BO93">
            <v>4260</v>
          </cell>
          <cell r="BP93">
            <v>31</v>
          </cell>
          <cell r="BQ93">
            <v>0</v>
          </cell>
          <cell r="BR93">
            <v>0</v>
          </cell>
          <cell r="BS93">
            <v>232</v>
          </cell>
          <cell r="BT93">
            <v>4260</v>
          </cell>
          <cell r="BU93">
            <v>3558.71</v>
          </cell>
          <cell r="BV93">
            <v>1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85409.04</v>
          </cell>
          <cell r="CB93">
            <v>355</v>
          </cell>
          <cell r="CC93">
            <v>0</v>
          </cell>
          <cell r="CD93">
            <v>0</v>
          </cell>
        </row>
        <row r="94">
          <cell r="A94" t="str">
            <v>SANTOSH MISHRA</v>
          </cell>
          <cell r="B94" t="str">
            <v>GENERAL</v>
          </cell>
          <cell r="C94" t="str">
            <v>SUPERVISOR</v>
          </cell>
          <cell r="D94">
            <v>1889.5</v>
          </cell>
          <cell r="E94">
            <v>3589</v>
          </cell>
          <cell r="F94">
            <v>0</v>
          </cell>
          <cell r="G94">
            <v>11337</v>
          </cell>
          <cell r="H94">
            <v>11337</v>
          </cell>
          <cell r="I94">
            <v>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3.9</v>
          </cell>
          <cell r="P94">
            <v>0</v>
          </cell>
          <cell r="Q94">
            <v>12365</v>
          </cell>
          <cell r="R94">
            <v>11337</v>
          </cell>
          <cell r="S94">
            <v>110</v>
          </cell>
          <cell r="T94">
            <v>1</v>
          </cell>
          <cell r="U94">
            <v>2260</v>
          </cell>
          <cell r="V94">
            <v>14064.58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11337</v>
          </cell>
          <cell r="AC94">
            <v>0</v>
          </cell>
          <cell r="AD94">
            <v>1133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11337</v>
          </cell>
          <cell r="AK94">
            <v>11337</v>
          </cell>
          <cell r="AL94">
            <v>0</v>
          </cell>
          <cell r="AM94">
            <v>1</v>
          </cell>
          <cell r="AN94">
            <v>1</v>
          </cell>
          <cell r="AO94">
            <v>31</v>
          </cell>
          <cell r="AP94">
            <v>1</v>
          </cell>
          <cell r="AQ94">
            <v>0</v>
          </cell>
          <cell r="AR94">
            <v>100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1</v>
          </cell>
          <cell r="AY94">
            <v>0</v>
          </cell>
          <cell r="AZ94">
            <v>0</v>
          </cell>
          <cell r="BA94">
            <v>86</v>
          </cell>
          <cell r="BB94">
            <v>0</v>
          </cell>
          <cell r="BC94">
            <v>222090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1</v>
          </cell>
          <cell r="BL94">
            <v>1</v>
          </cell>
          <cell r="BM94">
            <v>1032</v>
          </cell>
          <cell r="BN94">
            <v>4428</v>
          </cell>
          <cell r="BO94">
            <v>13596</v>
          </cell>
          <cell r="BP94">
            <v>31</v>
          </cell>
          <cell r="BQ94">
            <v>944.75</v>
          </cell>
          <cell r="BR94">
            <v>0</v>
          </cell>
          <cell r="BS94">
            <v>369</v>
          </cell>
          <cell r="BT94">
            <v>13596</v>
          </cell>
          <cell r="BU94">
            <v>0</v>
          </cell>
          <cell r="BV94">
            <v>1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136044</v>
          </cell>
          <cell r="CB94">
            <v>1133</v>
          </cell>
          <cell r="CC94">
            <v>0</v>
          </cell>
          <cell r="CD94">
            <v>1782.83</v>
          </cell>
        </row>
        <row r="95">
          <cell r="A95" t="str">
            <v>SANTU METE</v>
          </cell>
          <cell r="B95" t="str">
            <v>SPINNING WINDING</v>
          </cell>
          <cell r="C95" t="str">
            <v>SHIFT INCHARGE</v>
          </cell>
          <cell r="D95">
            <v>0</v>
          </cell>
          <cell r="E95">
            <v>1513</v>
          </cell>
          <cell r="F95">
            <v>0</v>
          </cell>
          <cell r="G95">
            <v>12438</v>
          </cell>
          <cell r="H95">
            <v>12438</v>
          </cell>
          <cell r="I95">
            <v>1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6.4</v>
          </cell>
          <cell r="P95">
            <v>0</v>
          </cell>
          <cell r="Q95">
            <v>28499</v>
          </cell>
          <cell r="R95">
            <v>24876</v>
          </cell>
          <cell r="S95">
            <v>130</v>
          </cell>
          <cell r="T95">
            <v>1</v>
          </cell>
          <cell r="U95">
            <v>140</v>
          </cell>
          <cell r="V95">
            <v>30011.69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24876</v>
          </cell>
          <cell r="AC95">
            <v>0</v>
          </cell>
          <cell r="AD95">
            <v>1243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12438</v>
          </cell>
          <cell r="AK95">
            <v>12438</v>
          </cell>
          <cell r="AL95">
            <v>0</v>
          </cell>
          <cell r="AM95">
            <v>1</v>
          </cell>
          <cell r="AN95">
            <v>0.5</v>
          </cell>
          <cell r="AO95">
            <v>31</v>
          </cell>
          <cell r="AP95">
            <v>0.5</v>
          </cell>
          <cell r="AQ95">
            <v>0</v>
          </cell>
          <cell r="AR95">
            <v>50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0.5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350742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14916</v>
          </cell>
          <cell r="BP95">
            <v>31</v>
          </cell>
          <cell r="BQ95">
            <v>0</v>
          </cell>
          <cell r="BR95">
            <v>0</v>
          </cell>
          <cell r="BS95">
            <v>0</v>
          </cell>
          <cell r="BT95">
            <v>14916</v>
          </cell>
          <cell r="BU95">
            <v>12438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298512</v>
          </cell>
          <cell r="CB95">
            <v>1243</v>
          </cell>
          <cell r="CC95">
            <v>0</v>
          </cell>
          <cell r="CD95">
            <v>5135.6899999999996</v>
          </cell>
        </row>
        <row r="96">
          <cell r="A96" t="str">
            <v>SHABBIR HASAN</v>
          </cell>
          <cell r="B96" t="str">
            <v>WEAVING</v>
          </cell>
          <cell r="C96" t="str">
            <v>MARKMAN</v>
          </cell>
          <cell r="D96">
            <v>995.16</v>
          </cell>
          <cell r="E96">
            <v>642</v>
          </cell>
          <cell r="F96">
            <v>0</v>
          </cell>
          <cell r="G96">
            <v>6170</v>
          </cell>
          <cell r="H96">
            <v>6170</v>
          </cell>
          <cell r="I96">
            <v>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9</v>
          </cell>
          <cell r="P96">
            <v>0</v>
          </cell>
          <cell r="Q96">
            <v>9061</v>
          </cell>
          <cell r="R96">
            <v>6170</v>
          </cell>
          <cell r="S96">
            <v>0</v>
          </cell>
          <cell r="T96">
            <v>1</v>
          </cell>
          <cell r="U96">
            <v>0</v>
          </cell>
          <cell r="V96">
            <v>8707.66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5970.97</v>
          </cell>
          <cell r="AC96">
            <v>0</v>
          </cell>
          <cell r="AD96">
            <v>597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5970.97</v>
          </cell>
          <cell r="AK96">
            <v>6170</v>
          </cell>
          <cell r="AL96">
            <v>0</v>
          </cell>
          <cell r="AM96">
            <v>1</v>
          </cell>
          <cell r="AN96">
            <v>1</v>
          </cell>
          <cell r="AO96">
            <v>30</v>
          </cell>
          <cell r="AP96">
            <v>1</v>
          </cell>
          <cell r="AQ96">
            <v>0</v>
          </cell>
          <cell r="AR96">
            <v>100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45</v>
          </cell>
          <cell r="BB96">
            <v>0</v>
          </cell>
          <cell r="BC96">
            <v>117578.52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1</v>
          </cell>
          <cell r="BL96">
            <v>1</v>
          </cell>
          <cell r="BM96">
            <v>540</v>
          </cell>
          <cell r="BN96">
            <v>2340</v>
          </cell>
          <cell r="BO96">
            <v>7164</v>
          </cell>
          <cell r="BP96">
            <v>31</v>
          </cell>
          <cell r="BQ96">
            <v>497.58</v>
          </cell>
          <cell r="BR96">
            <v>0</v>
          </cell>
          <cell r="BS96">
            <v>195</v>
          </cell>
          <cell r="BT96">
            <v>7164</v>
          </cell>
          <cell r="BU96">
            <v>0</v>
          </cell>
          <cell r="BV96">
            <v>1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71651.64</v>
          </cell>
          <cell r="CB96">
            <v>597</v>
          </cell>
          <cell r="CC96">
            <v>0</v>
          </cell>
          <cell r="CD96">
            <v>2239.11</v>
          </cell>
        </row>
        <row r="97">
          <cell r="A97" t="str">
            <v>SHAMBHU NATH CHOUBEY</v>
          </cell>
          <cell r="B97" t="str">
            <v>JUTE</v>
          </cell>
          <cell r="C97" t="str">
            <v>SUPERVISOR</v>
          </cell>
          <cell r="D97">
            <v>1396.29</v>
          </cell>
          <cell r="E97">
            <v>1320</v>
          </cell>
          <cell r="F97">
            <v>0</v>
          </cell>
          <cell r="G97">
            <v>8657</v>
          </cell>
          <cell r="H97">
            <v>8657</v>
          </cell>
          <cell r="I97">
            <v>1</v>
          </cell>
          <cell r="J97">
            <v>301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4</v>
          </cell>
          <cell r="P97">
            <v>0</v>
          </cell>
          <cell r="Q97">
            <v>10849</v>
          </cell>
          <cell r="R97">
            <v>8657</v>
          </cell>
          <cell r="S97">
            <v>0</v>
          </cell>
          <cell r="T97">
            <v>1</v>
          </cell>
          <cell r="U97">
            <v>420</v>
          </cell>
          <cell r="V97">
            <v>10773.17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8377.74</v>
          </cell>
          <cell r="AC97">
            <v>0</v>
          </cell>
          <cell r="AD97">
            <v>837</v>
          </cell>
          <cell r="AE97">
            <v>0</v>
          </cell>
          <cell r="AF97">
            <v>0</v>
          </cell>
          <cell r="AG97">
            <v>0</v>
          </cell>
          <cell r="AH97">
            <v>301</v>
          </cell>
          <cell r="AI97">
            <v>0</v>
          </cell>
          <cell r="AJ97">
            <v>8377.74</v>
          </cell>
          <cell r="AK97">
            <v>8657</v>
          </cell>
          <cell r="AL97">
            <v>0</v>
          </cell>
          <cell r="AM97">
            <v>1</v>
          </cell>
          <cell r="AN97">
            <v>1</v>
          </cell>
          <cell r="AO97">
            <v>30</v>
          </cell>
          <cell r="AP97">
            <v>1</v>
          </cell>
          <cell r="AQ97">
            <v>0</v>
          </cell>
          <cell r="AR97">
            <v>100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1</v>
          </cell>
          <cell r="AY97">
            <v>0</v>
          </cell>
          <cell r="AZ97">
            <v>0</v>
          </cell>
          <cell r="BA97">
            <v>63</v>
          </cell>
          <cell r="BB97">
            <v>0</v>
          </cell>
          <cell r="BC97">
            <v>168569.04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</v>
          </cell>
          <cell r="BL97">
            <v>1</v>
          </cell>
          <cell r="BM97">
            <v>756</v>
          </cell>
          <cell r="BN97">
            <v>3276</v>
          </cell>
          <cell r="BO97">
            <v>10044</v>
          </cell>
          <cell r="BP97">
            <v>31</v>
          </cell>
          <cell r="BQ97">
            <v>698.14</v>
          </cell>
          <cell r="BR97">
            <v>0</v>
          </cell>
          <cell r="BS97">
            <v>273</v>
          </cell>
          <cell r="BT97">
            <v>10044</v>
          </cell>
          <cell r="BU97">
            <v>0</v>
          </cell>
          <cell r="BV97">
            <v>1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100532.88</v>
          </cell>
          <cell r="CB97">
            <v>837</v>
          </cell>
          <cell r="CC97">
            <v>0</v>
          </cell>
          <cell r="CD97">
            <v>1396.29</v>
          </cell>
        </row>
        <row r="98">
          <cell r="A98" t="str">
            <v>SHREYA GHOSH</v>
          </cell>
          <cell r="B98" t="str">
            <v>GENERAL</v>
          </cell>
          <cell r="C98" t="str">
            <v>SUPERVISOR</v>
          </cell>
          <cell r="D98">
            <v>0</v>
          </cell>
          <cell r="E98">
            <v>130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20573</v>
          </cell>
          <cell r="R98">
            <v>20703</v>
          </cell>
          <cell r="S98">
            <v>130</v>
          </cell>
          <cell r="T98">
            <v>0</v>
          </cell>
          <cell r="U98">
            <v>0</v>
          </cell>
          <cell r="V98">
            <v>20703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20703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20703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31</v>
          </cell>
          <cell r="AP98">
            <v>0</v>
          </cell>
          <cell r="AQ98">
            <v>0</v>
          </cell>
          <cell r="AR98">
            <v>100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248436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31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248436</v>
          </cell>
          <cell r="CB98">
            <v>0</v>
          </cell>
          <cell r="CC98">
            <v>0</v>
          </cell>
          <cell r="CD98">
            <v>0</v>
          </cell>
        </row>
        <row r="99">
          <cell r="A99" t="str">
            <v>SK AHMED MOHALIL</v>
          </cell>
          <cell r="B99" t="str">
            <v>JUTE</v>
          </cell>
          <cell r="C99" t="str">
            <v>SUPERVISOR</v>
          </cell>
          <cell r="D99">
            <v>1806.13</v>
          </cell>
          <cell r="E99">
            <v>1555</v>
          </cell>
          <cell r="F99">
            <v>0</v>
          </cell>
          <cell r="G99">
            <v>11198</v>
          </cell>
          <cell r="H99">
            <v>11198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</v>
          </cell>
          <cell r="P99">
            <v>0</v>
          </cell>
          <cell r="Q99">
            <v>13346</v>
          </cell>
          <cell r="R99">
            <v>11198</v>
          </cell>
          <cell r="S99">
            <v>110</v>
          </cell>
          <cell r="T99">
            <v>1</v>
          </cell>
          <cell r="U99">
            <v>280</v>
          </cell>
          <cell r="V99">
            <v>13094.43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10836.77</v>
          </cell>
          <cell r="AC99">
            <v>0</v>
          </cell>
          <cell r="AD99">
            <v>1083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10836.77</v>
          </cell>
          <cell r="AK99">
            <v>11198</v>
          </cell>
          <cell r="AL99">
            <v>0</v>
          </cell>
          <cell r="AM99">
            <v>1</v>
          </cell>
          <cell r="AN99">
            <v>1</v>
          </cell>
          <cell r="AO99">
            <v>30</v>
          </cell>
          <cell r="AP99">
            <v>1</v>
          </cell>
          <cell r="AQ99">
            <v>0</v>
          </cell>
          <cell r="AR99">
            <v>100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82</v>
          </cell>
          <cell r="BB99">
            <v>0</v>
          </cell>
          <cell r="BC99">
            <v>213377.52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1</v>
          </cell>
          <cell r="BL99">
            <v>1</v>
          </cell>
          <cell r="BM99">
            <v>984</v>
          </cell>
          <cell r="BN99">
            <v>4236</v>
          </cell>
          <cell r="BO99">
            <v>12996</v>
          </cell>
          <cell r="BP99">
            <v>31</v>
          </cell>
          <cell r="BQ99">
            <v>903.06</v>
          </cell>
          <cell r="BR99">
            <v>0</v>
          </cell>
          <cell r="BS99">
            <v>353</v>
          </cell>
          <cell r="BT99">
            <v>12996</v>
          </cell>
          <cell r="BU99">
            <v>0</v>
          </cell>
          <cell r="BV99">
            <v>1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130041.24</v>
          </cell>
          <cell r="CB99">
            <v>1083</v>
          </cell>
          <cell r="CC99">
            <v>0</v>
          </cell>
          <cell r="CD99">
            <v>1354.6</v>
          </cell>
        </row>
        <row r="100">
          <cell r="A100" t="str">
            <v>SK NASIB ALI</v>
          </cell>
          <cell r="B100" t="str">
            <v>GENERAL</v>
          </cell>
          <cell r="C100" t="str">
            <v>SUPERVISOR</v>
          </cell>
          <cell r="D100">
            <v>2096.67</v>
          </cell>
          <cell r="E100">
            <v>1114</v>
          </cell>
          <cell r="F100">
            <v>0</v>
          </cell>
          <cell r="G100">
            <v>6290</v>
          </cell>
          <cell r="H100">
            <v>6290</v>
          </cell>
          <cell r="I100">
            <v>1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8.3000000000000007</v>
          </cell>
          <cell r="P100">
            <v>0</v>
          </cell>
          <cell r="Q100">
            <v>17692</v>
          </cell>
          <cell r="R100">
            <v>12580</v>
          </cell>
          <cell r="S100">
            <v>110</v>
          </cell>
          <cell r="T100">
            <v>1</v>
          </cell>
          <cell r="U100">
            <v>280</v>
          </cell>
          <cell r="V100">
            <v>16709.560000000001</v>
          </cell>
          <cell r="W100">
            <v>0</v>
          </cell>
          <cell r="X100">
            <v>0</v>
          </cell>
          <cell r="Y100">
            <v>0</v>
          </cell>
          <cell r="Z100">
            <v>200</v>
          </cell>
          <cell r="AA100">
            <v>0</v>
          </cell>
          <cell r="AB100">
            <v>12580</v>
          </cell>
          <cell r="AC100">
            <v>0</v>
          </cell>
          <cell r="AD100">
            <v>629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6290</v>
          </cell>
          <cell r="AK100">
            <v>0</v>
          </cell>
          <cell r="AL100">
            <v>0</v>
          </cell>
          <cell r="AM100">
            <v>1</v>
          </cell>
          <cell r="AN100">
            <v>0.5</v>
          </cell>
          <cell r="AO100">
            <v>31</v>
          </cell>
          <cell r="AP100">
            <v>0.5</v>
          </cell>
          <cell r="AQ100">
            <v>0</v>
          </cell>
          <cell r="AR100">
            <v>50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95</v>
          </cell>
          <cell r="BB100">
            <v>0</v>
          </cell>
          <cell r="BC100">
            <v>203556.04</v>
          </cell>
          <cell r="BD100">
            <v>0</v>
          </cell>
          <cell r="BE100">
            <v>0</v>
          </cell>
          <cell r="BF100">
            <v>200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1</v>
          </cell>
          <cell r="BM100">
            <v>1140</v>
          </cell>
          <cell r="BN100">
            <v>4908</v>
          </cell>
          <cell r="BO100">
            <v>7548</v>
          </cell>
          <cell r="BP100">
            <v>31</v>
          </cell>
          <cell r="BQ100">
            <v>0</v>
          </cell>
          <cell r="BR100">
            <v>0</v>
          </cell>
          <cell r="BS100">
            <v>409</v>
          </cell>
          <cell r="BT100">
            <v>7548</v>
          </cell>
          <cell r="BU100">
            <v>6290</v>
          </cell>
          <cell r="BV100">
            <v>1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150960</v>
          </cell>
          <cell r="CB100">
            <v>629</v>
          </cell>
          <cell r="CC100">
            <v>0</v>
          </cell>
          <cell r="CD100">
            <v>3929.56</v>
          </cell>
        </row>
        <row r="101">
          <cell r="A101" t="str">
            <v>SK RASHED</v>
          </cell>
          <cell r="B101" t="str">
            <v>FINISHING</v>
          </cell>
          <cell r="C101" t="str">
            <v>JUNIOR EXECTIVE</v>
          </cell>
          <cell r="D101">
            <v>0</v>
          </cell>
          <cell r="E101">
            <v>1310</v>
          </cell>
          <cell r="F101">
            <v>0</v>
          </cell>
          <cell r="G101">
            <v>3979</v>
          </cell>
          <cell r="H101">
            <v>3979</v>
          </cell>
          <cell r="I101">
            <v>1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8</v>
          </cell>
          <cell r="P101">
            <v>0</v>
          </cell>
          <cell r="Q101">
            <v>6135</v>
          </cell>
          <cell r="R101">
            <v>7958</v>
          </cell>
          <cell r="S101">
            <v>0</v>
          </cell>
          <cell r="T101">
            <v>1</v>
          </cell>
          <cell r="U101">
            <v>1000</v>
          </cell>
          <cell r="V101">
            <v>7444.58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5390.9</v>
          </cell>
          <cell r="AC101">
            <v>0</v>
          </cell>
          <cell r="AD101">
            <v>269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2695.45</v>
          </cell>
          <cell r="AK101">
            <v>0</v>
          </cell>
          <cell r="AL101">
            <v>0</v>
          </cell>
          <cell r="AM101">
            <v>1</v>
          </cell>
          <cell r="AN101">
            <v>0.5</v>
          </cell>
          <cell r="AO101">
            <v>21</v>
          </cell>
          <cell r="AP101">
            <v>0.5</v>
          </cell>
          <cell r="AQ101">
            <v>0</v>
          </cell>
          <cell r="AR101">
            <v>50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41</v>
          </cell>
          <cell r="BB101">
            <v>0</v>
          </cell>
          <cell r="BC101">
            <v>77988.800000000003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492</v>
          </cell>
          <cell r="BN101">
            <v>2112</v>
          </cell>
          <cell r="BO101">
            <v>3228</v>
          </cell>
          <cell r="BP101">
            <v>31</v>
          </cell>
          <cell r="BQ101">
            <v>0</v>
          </cell>
          <cell r="BR101">
            <v>0</v>
          </cell>
          <cell r="BS101">
            <v>176</v>
          </cell>
          <cell r="BT101">
            <v>3228</v>
          </cell>
          <cell r="BU101">
            <v>2695.45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64690.8</v>
          </cell>
          <cell r="CB101">
            <v>269</v>
          </cell>
          <cell r="CC101">
            <v>0</v>
          </cell>
          <cell r="CD101">
            <v>2053.6799999999998</v>
          </cell>
        </row>
        <row r="102">
          <cell r="A102" t="str">
            <v>SOMNATH CHAKRABORTY</v>
          </cell>
          <cell r="B102" t="str">
            <v>GENERAL</v>
          </cell>
          <cell r="C102" t="str">
            <v>SUPERVISOR</v>
          </cell>
          <cell r="D102">
            <v>1755.28</v>
          </cell>
          <cell r="E102">
            <v>855</v>
          </cell>
          <cell r="F102">
            <v>0</v>
          </cell>
          <cell r="G102">
            <v>5629</v>
          </cell>
          <cell r="H102">
            <v>5629</v>
          </cell>
          <cell r="I102">
            <v>1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11432</v>
          </cell>
          <cell r="R102">
            <v>11258</v>
          </cell>
          <cell r="S102">
            <v>110</v>
          </cell>
          <cell r="T102">
            <v>1</v>
          </cell>
          <cell r="U102">
            <v>140</v>
          </cell>
          <cell r="V102">
            <v>10531.68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10531.68</v>
          </cell>
          <cell r="AC102">
            <v>0</v>
          </cell>
          <cell r="AD102">
            <v>526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5265.84</v>
          </cell>
          <cell r="AK102">
            <v>0</v>
          </cell>
          <cell r="AL102">
            <v>0</v>
          </cell>
          <cell r="AM102">
            <v>1</v>
          </cell>
          <cell r="AN102">
            <v>0.5</v>
          </cell>
          <cell r="AO102">
            <v>29</v>
          </cell>
          <cell r="AP102">
            <v>0.5</v>
          </cell>
          <cell r="AQ102">
            <v>0</v>
          </cell>
          <cell r="AR102">
            <v>50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79</v>
          </cell>
          <cell r="BB102">
            <v>0</v>
          </cell>
          <cell r="BC102">
            <v>169129.52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1</v>
          </cell>
          <cell r="BM102">
            <v>948</v>
          </cell>
          <cell r="BN102">
            <v>4116</v>
          </cell>
          <cell r="BO102">
            <v>6312</v>
          </cell>
          <cell r="BP102">
            <v>31</v>
          </cell>
          <cell r="BQ102">
            <v>0</v>
          </cell>
          <cell r="BR102">
            <v>0</v>
          </cell>
          <cell r="BS102">
            <v>343</v>
          </cell>
          <cell r="BT102">
            <v>6312</v>
          </cell>
          <cell r="BU102">
            <v>5265.84</v>
          </cell>
          <cell r="BV102">
            <v>1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126380.16</v>
          </cell>
          <cell r="CB102">
            <v>526</v>
          </cell>
          <cell r="CC102">
            <v>0</v>
          </cell>
          <cell r="CD102">
            <v>0</v>
          </cell>
        </row>
        <row r="103">
          <cell r="A103" t="str">
            <v>SOURAV BISWAS</v>
          </cell>
          <cell r="B103" t="str">
            <v>FACT MECH</v>
          </cell>
          <cell r="C103" t="str">
            <v>EXECUTIVE</v>
          </cell>
          <cell r="D103">
            <v>1305.81</v>
          </cell>
          <cell r="E103">
            <v>842</v>
          </cell>
          <cell r="F103">
            <v>0</v>
          </cell>
          <cell r="G103">
            <v>8096</v>
          </cell>
          <cell r="H103">
            <v>8096</v>
          </cell>
          <cell r="I103">
            <v>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</v>
          </cell>
          <cell r="P103">
            <v>0</v>
          </cell>
          <cell r="Q103">
            <v>9931</v>
          </cell>
          <cell r="R103">
            <v>8096</v>
          </cell>
          <cell r="S103">
            <v>0</v>
          </cell>
          <cell r="T103">
            <v>1</v>
          </cell>
          <cell r="U103">
            <v>0</v>
          </cell>
          <cell r="V103">
            <v>9467.09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7834.84</v>
          </cell>
          <cell r="AC103">
            <v>0</v>
          </cell>
          <cell r="AD103">
            <v>783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7834.84</v>
          </cell>
          <cell r="AK103">
            <v>0</v>
          </cell>
          <cell r="AL103">
            <v>0</v>
          </cell>
          <cell r="AM103">
            <v>1</v>
          </cell>
          <cell r="AN103">
            <v>1</v>
          </cell>
          <cell r="AO103">
            <v>30</v>
          </cell>
          <cell r="AP103">
            <v>1</v>
          </cell>
          <cell r="AQ103">
            <v>0</v>
          </cell>
          <cell r="AR103">
            <v>100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59</v>
          </cell>
          <cell r="BB103">
            <v>0</v>
          </cell>
          <cell r="BC103">
            <v>146170.6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1</v>
          </cell>
          <cell r="BL103">
            <v>1</v>
          </cell>
          <cell r="BM103">
            <v>708</v>
          </cell>
          <cell r="BN103">
            <v>3060</v>
          </cell>
          <cell r="BO103">
            <v>9396</v>
          </cell>
          <cell r="BP103">
            <v>31</v>
          </cell>
          <cell r="BQ103">
            <v>652.9</v>
          </cell>
          <cell r="BR103">
            <v>0</v>
          </cell>
          <cell r="BS103">
            <v>255</v>
          </cell>
          <cell r="BT103">
            <v>9396</v>
          </cell>
          <cell r="BU103">
            <v>0</v>
          </cell>
          <cell r="BV103">
            <v>1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94018.08</v>
          </cell>
          <cell r="CB103">
            <v>783</v>
          </cell>
          <cell r="CC103">
            <v>0</v>
          </cell>
          <cell r="CD103">
            <v>979.35</v>
          </cell>
        </row>
        <row r="104">
          <cell r="A104" t="str">
            <v>SUBHAJIT PATRA</v>
          </cell>
          <cell r="B104" t="str">
            <v>FACT MECH</v>
          </cell>
          <cell r="C104" t="str">
            <v>SUPERVISOR</v>
          </cell>
          <cell r="D104">
            <v>1035.3</v>
          </cell>
          <cell r="E104">
            <v>808</v>
          </cell>
          <cell r="F104">
            <v>0</v>
          </cell>
          <cell r="G104">
            <v>8753</v>
          </cell>
          <cell r="H104">
            <v>8753</v>
          </cell>
          <cell r="I104">
            <v>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1</v>
          </cell>
          <cell r="P104">
            <v>0</v>
          </cell>
          <cell r="Q104">
            <v>7310</v>
          </cell>
          <cell r="R104">
            <v>8753</v>
          </cell>
          <cell r="S104">
            <v>0</v>
          </cell>
          <cell r="T104">
            <v>1</v>
          </cell>
          <cell r="U104">
            <v>140</v>
          </cell>
          <cell r="V104">
            <v>7082.4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6211.81</v>
          </cell>
          <cell r="AC104">
            <v>0</v>
          </cell>
          <cell r="AD104">
            <v>621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6211.81</v>
          </cell>
          <cell r="AK104">
            <v>0</v>
          </cell>
          <cell r="AL104">
            <v>0</v>
          </cell>
          <cell r="AM104">
            <v>1</v>
          </cell>
          <cell r="AN104">
            <v>1</v>
          </cell>
          <cell r="AO104">
            <v>22</v>
          </cell>
          <cell r="AP104">
            <v>1</v>
          </cell>
          <cell r="AQ104">
            <v>0</v>
          </cell>
          <cell r="AR104">
            <v>100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47</v>
          </cell>
          <cell r="BB104">
            <v>0</v>
          </cell>
          <cell r="BC104">
            <v>120559.12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1</v>
          </cell>
          <cell r="BL104">
            <v>1</v>
          </cell>
          <cell r="BM104">
            <v>564</v>
          </cell>
          <cell r="BN104">
            <v>2424</v>
          </cell>
          <cell r="BO104">
            <v>7452</v>
          </cell>
          <cell r="BP104">
            <v>31</v>
          </cell>
          <cell r="BQ104">
            <v>517.65</v>
          </cell>
          <cell r="BR104">
            <v>0</v>
          </cell>
          <cell r="BS104">
            <v>202</v>
          </cell>
          <cell r="BT104">
            <v>7452</v>
          </cell>
          <cell r="BU104">
            <v>0</v>
          </cell>
          <cell r="BV104">
            <v>1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74541.72</v>
          </cell>
          <cell r="CB104">
            <v>621</v>
          </cell>
          <cell r="CC104">
            <v>0</v>
          </cell>
          <cell r="CD104">
            <v>352.94</v>
          </cell>
        </row>
        <row r="105">
          <cell r="A105" t="str">
            <v>SUBHASH KUMAR RAI</v>
          </cell>
          <cell r="B105" t="str">
            <v>BATCHING</v>
          </cell>
          <cell r="C105" t="str">
            <v>EXECUTIVE</v>
          </cell>
          <cell r="D105">
            <v>1493.81</v>
          </cell>
          <cell r="E105">
            <v>1104</v>
          </cell>
          <cell r="F105">
            <v>0</v>
          </cell>
          <cell r="G105">
            <v>9581</v>
          </cell>
          <cell r="H105">
            <v>9581</v>
          </cell>
          <cell r="I105">
            <v>1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5</v>
          </cell>
          <cell r="P105">
            <v>0</v>
          </cell>
          <cell r="Q105">
            <v>12031</v>
          </cell>
          <cell r="R105">
            <v>9581</v>
          </cell>
          <cell r="S105">
            <v>0</v>
          </cell>
          <cell r="T105">
            <v>1</v>
          </cell>
          <cell r="U105">
            <v>140</v>
          </cell>
          <cell r="V105">
            <v>11641.43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8962.8700000000008</v>
          </cell>
          <cell r="AC105">
            <v>0</v>
          </cell>
          <cell r="AD105">
            <v>896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8962.8700000000008</v>
          </cell>
          <cell r="AK105">
            <v>9581</v>
          </cell>
          <cell r="AL105">
            <v>0</v>
          </cell>
          <cell r="AM105">
            <v>1</v>
          </cell>
          <cell r="AN105">
            <v>1</v>
          </cell>
          <cell r="AO105">
            <v>29</v>
          </cell>
          <cell r="AP105">
            <v>1</v>
          </cell>
          <cell r="AQ105">
            <v>0</v>
          </cell>
          <cell r="AR105">
            <v>100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68</v>
          </cell>
          <cell r="BB105">
            <v>0</v>
          </cell>
          <cell r="BC105">
            <v>177442.08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1</v>
          </cell>
          <cell r="BL105">
            <v>1</v>
          </cell>
          <cell r="BM105">
            <v>816</v>
          </cell>
          <cell r="BN105">
            <v>3504</v>
          </cell>
          <cell r="BO105">
            <v>10752</v>
          </cell>
          <cell r="BP105">
            <v>31</v>
          </cell>
          <cell r="BQ105">
            <v>746.91</v>
          </cell>
          <cell r="BR105">
            <v>0</v>
          </cell>
          <cell r="BS105">
            <v>292</v>
          </cell>
          <cell r="BT105">
            <v>10752</v>
          </cell>
          <cell r="BU105">
            <v>0</v>
          </cell>
          <cell r="BV105">
            <v>1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107554.44</v>
          </cell>
          <cell r="CB105">
            <v>896</v>
          </cell>
          <cell r="CC105">
            <v>0</v>
          </cell>
          <cell r="CD105">
            <v>1931.65</v>
          </cell>
        </row>
        <row r="106">
          <cell r="A106" t="str">
            <v>SUBIR MAJUMDAR</v>
          </cell>
          <cell r="B106" t="str">
            <v>STAFF</v>
          </cell>
          <cell r="C106" t="str">
            <v>SUPERVISOR</v>
          </cell>
          <cell r="D106">
            <v>772.31</v>
          </cell>
          <cell r="E106">
            <v>266</v>
          </cell>
          <cell r="F106">
            <v>0</v>
          </cell>
          <cell r="G106">
            <v>4225</v>
          </cell>
          <cell r="H106">
            <v>4225</v>
          </cell>
          <cell r="I106">
            <v>1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5140</v>
          </cell>
          <cell r="R106">
            <v>8450</v>
          </cell>
          <cell r="S106">
            <v>0</v>
          </cell>
          <cell r="T106">
            <v>1</v>
          </cell>
          <cell r="U106">
            <v>0</v>
          </cell>
          <cell r="V106">
            <v>4633.87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4633.87</v>
          </cell>
          <cell r="AC106">
            <v>0</v>
          </cell>
          <cell r="AD106">
            <v>231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2316.9299999999998</v>
          </cell>
          <cell r="AK106">
            <v>0</v>
          </cell>
          <cell r="AL106">
            <v>0</v>
          </cell>
          <cell r="AM106">
            <v>1</v>
          </cell>
          <cell r="AN106">
            <v>0.5</v>
          </cell>
          <cell r="AO106">
            <v>17</v>
          </cell>
          <cell r="AP106">
            <v>0.5</v>
          </cell>
          <cell r="AQ106">
            <v>0</v>
          </cell>
          <cell r="AR106">
            <v>50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35</v>
          </cell>
          <cell r="BB106">
            <v>0</v>
          </cell>
          <cell r="BC106">
            <v>77908.160000000003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1</v>
          </cell>
          <cell r="BM106">
            <v>420</v>
          </cell>
          <cell r="BN106">
            <v>1812</v>
          </cell>
          <cell r="BO106">
            <v>2772</v>
          </cell>
          <cell r="BP106">
            <v>31</v>
          </cell>
          <cell r="BQ106">
            <v>0</v>
          </cell>
          <cell r="BR106">
            <v>0</v>
          </cell>
          <cell r="BS106">
            <v>151</v>
          </cell>
          <cell r="BT106">
            <v>2772</v>
          </cell>
          <cell r="BU106">
            <v>2316.94</v>
          </cell>
          <cell r="BV106">
            <v>1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55606.44</v>
          </cell>
          <cell r="CB106">
            <v>231</v>
          </cell>
          <cell r="CC106">
            <v>0</v>
          </cell>
          <cell r="CD106">
            <v>0</v>
          </cell>
        </row>
        <row r="107">
          <cell r="A107" t="str">
            <v>SUDIP GUPTA</v>
          </cell>
          <cell r="B107" t="str">
            <v>GENERAL</v>
          </cell>
          <cell r="C107" t="str">
            <v>VICE PRESIDENT</v>
          </cell>
          <cell r="D107">
            <v>0</v>
          </cell>
          <cell r="E107">
            <v>6600</v>
          </cell>
          <cell r="F107">
            <v>0</v>
          </cell>
          <cell r="G107">
            <v>43333</v>
          </cell>
          <cell r="H107">
            <v>43333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36933</v>
          </cell>
          <cell r="R107">
            <v>43333</v>
          </cell>
          <cell r="S107">
            <v>200</v>
          </cell>
          <cell r="T107">
            <v>0</v>
          </cell>
          <cell r="U107">
            <v>6400</v>
          </cell>
          <cell r="V107">
            <v>43533</v>
          </cell>
          <cell r="W107">
            <v>0</v>
          </cell>
          <cell r="X107">
            <v>0</v>
          </cell>
          <cell r="Y107">
            <v>0</v>
          </cell>
          <cell r="Z107">
            <v>200</v>
          </cell>
          <cell r="AA107">
            <v>0</v>
          </cell>
          <cell r="AB107">
            <v>43333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17333.2</v>
          </cell>
          <cell r="AK107">
            <v>43333</v>
          </cell>
          <cell r="AL107">
            <v>0</v>
          </cell>
          <cell r="AM107">
            <v>0</v>
          </cell>
          <cell r="AN107">
            <v>1</v>
          </cell>
          <cell r="AO107">
            <v>31</v>
          </cell>
          <cell r="AP107">
            <v>1</v>
          </cell>
          <cell r="AQ107">
            <v>0</v>
          </cell>
          <cell r="AR107">
            <v>40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652395</v>
          </cell>
          <cell r="BD107">
            <v>0</v>
          </cell>
          <cell r="BE107">
            <v>0</v>
          </cell>
          <cell r="BF107">
            <v>200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31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25999.8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519996</v>
          </cell>
          <cell r="CB107">
            <v>0</v>
          </cell>
          <cell r="CC107">
            <v>0</v>
          </cell>
          <cell r="CD107">
            <v>0</v>
          </cell>
        </row>
        <row r="108">
          <cell r="A108" t="str">
            <v>SUJAN MONDAL</v>
          </cell>
          <cell r="B108" t="str">
            <v>MILL MECH</v>
          </cell>
          <cell r="C108" t="str">
            <v>MILL MECH TRAINEE</v>
          </cell>
          <cell r="D108">
            <v>1349.33</v>
          </cell>
          <cell r="E108">
            <v>870</v>
          </cell>
          <cell r="F108">
            <v>0</v>
          </cell>
          <cell r="G108">
            <v>8096</v>
          </cell>
          <cell r="H108">
            <v>8096</v>
          </cell>
          <cell r="I108">
            <v>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2</v>
          </cell>
          <cell r="P108">
            <v>0</v>
          </cell>
          <cell r="Q108">
            <v>9903</v>
          </cell>
          <cell r="R108">
            <v>8096</v>
          </cell>
          <cell r="S108">
            <v>0</v>
          </cell>
          <cell r="T108">
            <v>1</v>
          </cell>
          <cell r="U108">
            <v>0</v>
          </cell>
          <cell r="V108">
            <v>9423.57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8096</v>
          </cell>
          <cell r="AC108">
            <v>0</v>
          </cell>
          <cell r="AD108">
            <v>809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8096</v>
          </cell>
          <cell r="AK108">
            <v>0</v>
          </cell>
          <cell r="AL108">
            <v>0</v>
          </cell>
          <cell r="AM108">
            <v>1</v>
          </cell>
          <cell r="AN108">
            <v>1</v>
          </cell>
          <cell r="AO108">
            <v>31</v>
          </cell>
          <cell r="AP108">
            <v>1</v>
          </cell>
          <cell r="AQ108">
            <v>0</v>
          </cell>
          <cell r="AR108">
            <v>100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61</v>
          </cell>
          <cell r="BB108">
            <v>0</v>
          </cell>
          <cell r="BC108">
            <v>150508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1</v>
          </cell>
          <cell r="BL108">
            <v>1</v>
          </cell>
          <cell r="BM108">
            <v>732</v>
          </cell>
          <cell r="BN108">
            <v>3168</v>
          </cell>
          <cell r="BO108">
            <v>9708</v>
          </cell>
          <cell r="BP108">
            <v>31</v>
          </cell>
          <cell r="BQ108">
            <v>674.67</v>
          </cell>
          <cell r="BR108">
            <v>0</v>
          </cell>
          <cell r="BS108">
            <v>264</v>
          </cell>
          <cell r="BT108">
            <v>9708</v>
          </cell>
          <cell r="BU108">
            <v>0</v>
          </cell>
          <cell r="BV108">
            <v>1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97152</v>
          </cell>
          <cell r="CB108">
            <v>809</v>
          </cell>
          <cell r="CC108">
            <v>0</v>
          </cell>
          <cell r="CD108">
            <v>652.9</v>
          </cell>
        </row>
        <row r="109">
          <cell r="A109" t="str">
            <v>SUMAN GOSWAMI</v>
          </cell>
          <cell r="B109" t="str">
            <v>FINISHING</v>
          </cell>
          <cell r="C109" t="str">
            <v>SUPERVISOR</v>
          </cell>
          <cell r="D109">
            <v>1905.48</v>
          </cell>
          <cell r="E109">
            <v>1339</v>
          </cell>
          <cell r="F109">
            <v>0</v>
          </cell>
          <cell r="G109">
            <v>11814</v>
          </cell>
          <cell r="H109">
            <v>11814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2.4</v>
          </cell>
          <cell r="P109">
            <v>0</v>
          </cell>
          <cell r="Q109">
            <v>14095</v>
          </cell>
          <cell r="R109">
            <v>11814</v>
          </cell>
          <cell r="S109">
            <v>110</v>
          </cell>
          <cell r="T109">
            <v>1</v>
          </cell>
          <cell r="U109">
            <v>0</v>
          </cell>
          <cell r="V109">
            <v>13528.93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11432.9</v>
          </cell>
          <cell r="AC109">
            <v>0</v>
          </cell>
          <cell r="AD109">
            <v>1143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11432.9</v>
          </cell>
          <cell r="AK109">
            <v>11814</v>
          </cell>
          <cell r="AL109">
            <v>0</v>
          </cell>
          <cell r="AM109">
            <v>1</v>
          </cell>
          <cell r="AN109">
            <v>1</v>
          </cell>
          <cell r="AO109">
            <v>30</v>
          </cell>
          <cell r="AP109">
            <v>1</v>
          </cell>
          <cell r="AQ109">
            <v>0</v>
          </cell>
          <cell r="AR109">
            <v>100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86</v>
          </cell>
          <cell r="BB109">
            <v>0</v>
          </cell>
          <cell r="BC109">
            <v>225115.44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1</v>
          </cell>
          <cell r="BL109">
            <v>1</v>
          </cell>
          <cell r="BM109">
            <v>1032</v>
          </cell>
          <cell r="BN109">
            <v>4464</v>
          </cell>
          <cell r="BO109">
            <v>13716</v>
          </cell>
          <cell r="BP109">
            <v>31</v>
          </cell>
          <cell r="BQ109">
            <v>952.74</v>
          </cell>
          <cell r="BR109">
            <v>0</v>
          </cell>
          <cell r="BS109">
            <v>372</v>
          </cell>
          <cell r="BT109">
            <v>13716</v>
          </cell>
          <cell r="BU109">
            <v>0</v>
          </cell>
          <cell r="BV109">
            <v>1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137194.79999999999</v>
          </cell>
          <cell r="CB109">
            <v>1143</v>
          </cell>
          <cell r="CC109">
            <v>0</v>
          </cell>
          <cell r="CD109">
            <v>1143.29</v>
          </cell>
        </row>
        <row r="110">
          <cell r="A110" t="str">
            <v>SUMAN MONDAL</v>
          </cell>
          <cell r="B110" t="str">
            <v>ELECTRICAL</v>
          </cell>
          <cell r="C110" t="str">
            <v>ELECTICAL FITTER</v>
          </cell>
          <cell r="D110">
            <v>1349.33</v>
          </cell>
          <cell r="E110">
            <v>870</v>
          </cell>
          <cell r="F110">
            <v>0</v>
          </cell>
          <cell r="G110">
            <v>8096</v>
          </cell>
          <cell r="H110">
            <v>8096</v>
          </cell>
          <cell r="I110">
            <v>1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1</v>
          </cell>
          <cell r="P110">
            <v>0</v>
          </cell>
          <cell r="Q110">
            <v>9576</v>
          </cell>
          <cell r="R110">
            <v>8096</v>
          </cell>
          <cell r="S110">
            <v>0</v>
          </cell>
          <cell r="T110">
            <v>1</v>
          </cell>
          <cell r="U110">
            <v>0</v>
          </cell>
          <cell r="V110">
            <v>9097.1200000000008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8096</v>
          </cell>
          <cell r="AC110">
            <v>0</v>
          </cell>
          <cell r="AD110">
            <v>809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8096</v>
          </cell>
          <cell r="AK110">
            <v>0</v>
          </cell>
          <cell r="AL110">
            <v>0</v>
          </cell>
          <cell r="AM110">
            <v>1</v>
          </cell>
          <cell r="AN110">
            <v>1</v>
          </cell>
          <cell r="AO110">
            <v>31</v>
          </cell>
          <cell r="AP110">
            <v>1</v>
          </cell>
          <cell r="AQ110">
            <v>0</v>
          </cell>
          <cell r="AR110">
            <v>100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61</v>
          </cell>
          <cell r="BB110">
            <v>0</v>
          </cell>
          <cell r="BC110">
            <v>150508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1</v>
          </cell>
          <cell r="BL110">
            <v>1</v>
          </cell>
          <cell r="BM110">
            <v>732</v>
          </cell>
          <cell r="BN110">
            <v>3168</v>
          </cell>
          <cell r="BO110">
            <v>9708</v>
          </cell>
          <cell r="BP110">
            <v>31</v>
          </cell>
          <cell r="BQ110">
            <v>674.67</v>
          </cell>
          <cell r="BR110">
            <v>0</v>
          </cell>
          <cell r="BS110">
            <v>264</v>
          </cell>
          <cell r="BT110">
            <v>9708</v>
          </cell>
          <cell r="BU110">
            <v>0</v>
          </cell>
          <cell r="BV110">
            <v>1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97152</v>
          </cell>
          <cell r="CB110">
            <v>809</v>
          </cell>
          <cell r="CC110">
            <v>0</v>
          </cell>
          <cell r="CD110">
            <v>326.45</v>
          </cell>
        </row>
        <row r="111">
          <cell r="A111" t="str">
            <v>SUNIL RAJAK</v>
          </cell>
          <cell r="B111" t="str">
            <v>GENERAL</v>
          </cell>
          <cell r="C111" t="str">
            <v>SUPERVISOR</v>
          </cell>
          <cell r="D111">
            <v>0</v>
          </cell>
          <cell r="E111">
            <v>200</v>
          </cell>
          <cell r="F111">
            <v>0</v>
          </cell>
          <cell r="G111">
            <v>12786</v>
          </cell>
          <cell r="H111">
            <v>12786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4.5</v>
          </cell>
          <cell r="P111">
            <v>0</v>
          </cell>
          <cell r="Q111">
            <v>13617</v>
          </cell>
          <cell r="R111">
            <v>12786</v>
          </cell>
          <cell r="S111">
            <v>110</v>
          </cell>
          <cell r="T111">
            <v>1</v>
          </cell>
          <cell r="U111">
            <v>0</v>
          </cell>
          <cell r="V111">
            <v>13817.13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11961.1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4784.4399999999996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29</v>
          </cell>
          <cell r="AP111">
            <v>1</v>
          </cell>
          <cell r="AQ111">
            <v>0</v>
          </cell>
          <cell r="AR111">
            <v>40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90</v>
          </cell>
          <cell r="BB111">
            <v>0</v>
          </cell>
          <cell r="BC111">
            <v>173773.2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1080</v>
          </cell>
          <cell r="BN111">
            <v>4668</v>
          </cell>
          <cell r="BO111">
            <v>0</v>
          </cell>
          <cell r="BP111">
            <v>31</v>
          </cell>
          <cell r="BQ111">
            <v>0</v>
          </cell>
          <cell r="BR111">
            <v>0</v>
          </cell>
          <cell r="BS111">
            <v>389</v>
          </cell>
          <cell r="BT111">
            <v>0</v>
          </cell>
          <cell r="BU111">
            <v>7176.66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143533.20000000001</v>
          </cell>
          <cell r="CB111">
            <v>0</v>
          </cell>
          <cell r="CC111">
            <v>0</v>
          </cell>
          <cell r="CD111">
            <v>1856.03</v>
          </cell>
        </row>
        <row r="112">
          <cell r="A112" t="str">
            <v>SUNIL SHAW</v>
          </cell>
          <cell r="B112" t="str">
            <v>JUTE</v>
          </cell>
          <cell r="C112" t="str">
            <v>SUPERVISOR</v>
          </cell>
          <cell r="D112">
            <v>1085.32</v>
          </cell>
          <cell r="E112">
            <v>49</v>
          </cell>
          <cell r="F112">
            <v>0</v>
          </cell>
          <cell r="G112">
            <v>6729</v>
          </cell>
          <cell r="H112">
            <v>6729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4</v>
          </cell>
          <cell r="P112">
            <v>0</v>
          </cell>
          <cell r="Q112">
            <v>9176</v>
          </cell>
          <cell r="R112">
            <v>6729</v>
          </cell>
          <cell r="S112">
            <v>0</v>
          </cell>
          <cell r="T112">
            <v>1</v>
          </cell>
          <cell r="U112">
            <v>0</v>
          </cell>
          <cell r="V112">
            <v>8139.92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6511.94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6511.94</v>
          </cell>
          <cell r="AK112">
            <v>6729</v>
          </cell>
          <cell r="AL112">
            <v>0</v>
          </cell>
          <cell r="AM112">
            <v>0</v>
          </cell>
          <cell r="AN112">
            <v>1</v>
          </cell>
          <cell r="AO112">
            <v>30</v>
          </cell>
          <cell r="AP112">
            <v>1</v>
          </cell>
          <cell r="AQ112">
            <v>0</v>
          </cell>
          <cell r="AR112">
            <v>100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1</v>
          </cell>
          <cell r="AY112">
            <v>0</v>
          </cell>
          <cell r="AZ112">
            <v>0</v>
          </cell>
          <cell r="BA112">
            <v>49</v>
          </cell>
          <cell r="BB112">
            <v>0</v>
          </cell>
          <cell r="BC112">
            <v>120410.04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1</v>
          </cell>
          <cell r="BL112">
            <v>1</v>
          </cell>
          <cell r="BM112">
            <v>588</v>
          </cell>
          <cell r="BN112">
            <v>2544</v>
          </cell>
          <cell r="BO112">
            <v>0</v>
          </cell>
          <cell r="BP112">
            <v>31</v>
          </cell>
          <cell r="BQ112">
            <v>542.66</v>
          </cell>
          <cell r="BR112">
            <v>0</v>
          </cell>
          <cell r="BS112">
            <v>212</v>
          </cell>
          <cell r="BT112">
            <v>0</v>
          </cell>
          <cell r="BU112">
            <v>0</v>
          </cell>
          <cell r="BV112">
            <v>1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78143.28</v>
          </cell>
          <cell r="CB112">
            <v>0</v>
          </cell>
          <cell r="CC112">
            <v>0</v>
          </cell>
          <cell r="CD112">
            <v>1085.32</v>
          </cell>
        </row>
        <row r="113">
          <cell r="A113" t="str">
            <v>SUNIL TIWARI</v>
          </cell>
          <cell r="B113" t="str">
            <v>SPOOL WINDING</v>
          </cell>
          <cell r="C113" t="str">
            <v>SUPERVISOR</v>
          </cell>
          <cell r="D113">
            <v>798.86</v>
          </cell>
          <cell r="E113">
            <v>275</v>
          </cell>
          <cell r="F113">
            <v>0</v>
          </cell>
          <cell r="G113">
            <v>6754</v>
          </cell>
          <cell r="H113">
            <v>6754</v>
          </cell>
          <cell r="I113">
            <v>1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1.5</v>
          </cell>
          <cell r="P113">
            <v>0</v>
          </cell>
          <cell r="Q113">
            <v>6080</v>
          </cell>
          <cell r="R113">
            <v>13508</v>
          </cell>
          <cell r="S113">
            <v>0</v>
          </cell>
          <cell r="T113">
            <v>1</v>
          </cell>
          <cell r="U113">
            <v>0</v>
          </cell>
          <cell r="V113">
            <v>5555.71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4793.16</v>
          </cell>
          <cell r="AC113">
            <v>0</v>
          </cell>
          <cell r="AD113">
            <v>239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2396.58</v>
          </cell>
          <cell r="AK113">
            <v>0</v>
          </cell>
          <cell r="AL113">
            <v>0</v>
          </cell>
          <cell r="AM113">
            <v>1</v>
          </cell>
          <cell r="AN113">
            <v>0.5</v>
          </cell>
          <cell r="AO113">
            <v>11</v>
          </cell>
          <cell r="AP113">
            <v>0.5</v>
          </cell>
          <cell r="AQ113">
            <v>0</v>
          </cell>
          <cell r="AR113">
            <v>50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36</v>
          </cell>
          <cell r="BB113">
            <v>0</v>
          </cell>
          <cell r="BC113">
            <v>85352.24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1</v>
          </cell>
          <cell r="BM113">
            <v>432</v>
          </cell>
          <cell r="BN113">
            <v>1872</v>
          </cell>
          <cell r="BO113">
            <v>2868</v>
          </cell>
          <cell r="BP113">
            <v>31</v>
          </cell>
          <cell r="BQ113">
            <v>0</v>
          </cell>
          <cell r="BR113">
            <v>0</v>
          </cell>
          <cell r="BS113">
            <v>156</v>
          </cell>
          <cell r="BT113">
            <v>2868</v>
          </cell>
          <cell r="BU113">
            <v>2396.58</v>
          </cell>
          <cell r="BV113">
            <v>1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57517.919999999998</v>
          </cell>
          <cell r="CB113">
            <v>239</v>
          </cell>
          <cell r="CC113">
            <v>0</v>
          </cell>
          <cell r="CD113">
            <v>762.55</v>
          </cell>
        </row>
        <row r="114">
          <cell r="A114" t="str">
            <v>SURENDRA KUMAR RAMJI</v>
          </cell>
          <cell r="B114" t="str">
            <v>SPINING</v>
          </cell>
          <cell r="C114" t="str">
            <v>SUPERVISOR</v>
          </cell>
          <cell r="D114">
            <v>0</v>
          </cell>
          <cell r="E114">
            <v>1025</v>
          </cell>
          <cell r="F114">
            <v>0</v>
          </cell>
          <cell r="G114">
            <v>15884</v>
          </cell>
          <cell r="H114">
            <v>15884</v>
          </cell>
          <cell r="I114">
            <v>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2.6</v>
          </cell>
          <cell r="P114">
            <v>0</v>
          </cell>
          <cell r="Q114">
            <v>16191</v>
          </cell>
          <cell r="R114">
            <v>15884</v>
          </cell>
          <cell r="S114">
            <v>130</v>
          </cell>
          <cell r="T114">
            <v>1</v>
          </cell>
          <cell r="U114">
            <v>140</v>
          </cell>
          <cell r="V114">
            <v>17216.21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15884</v>
          </cell>
          <cell r="AC114">
            <v>0</v>
          </cell>
          <cell r="AD114">
            <v>635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6353.6</v>
          </cell>
          <cell r="AK114">
            <v>15884</v>
          </cell>
          <cell r="AL114">
            <v>0</v>
          </cell>
          <cell r="AM114">
            <v>1</v>
          </cell>
          <cell r="AN114">
            <v>1</v>
          </cell>
          <cell r="AO114">
            <v>31</v>
          </cell>
          <cell r="AP114">
            <v>1</v>
          </cell>
          <cell r="AQ114">
            <v>0</v>
          </cell>
          <cell r="AR114">
            <v>40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</v>
          </cell>
          <cell r="AY114">
            <v>0</v>
          </cell>
          <cell r="AZ114">
            <v>0</v>
          </cell>
          <cell r="BA114">
            <v>120</v>
          </cell>
          <cell r="BB114">
            <v>0</v>
          </cell>
          <cell r="BC114">
            <v>252084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1440</v>
          </cell>
          <cell r="BN114">
            <v>6204</v>
          </cell>
          <cell r="BO114">
            <v>7620</v>
          </cell>
          <cell r="BP114">
            <v>31</v>
          </cell>
          <cell r="BQ114">
            <v>0</v>
          </cell>
          <cell r="BR114">
            <v>0</v>
          </cell>
          <cell r="BS114">
            <v>517</v>
          </cell>
          <cell r="BT114">
            <v>7620</v>
          </cell>
          <cell r="BU114">
            <v>9530.4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190608</v>
          </cell>
          <cell r="CB114">
            <v>635</v>
          </cell>
          <cell r="CC114">
            <v>0</v>
          </cell>
          <cell r="CD114">
            <v>1332.21</v>
          </cell>
        </row>
        <row r="115">
          <cell r="A115" t="str">
            <v>SUSANTA SAHA</v>
          </cell>
          <cell r="B115" t="str">
            <v>CASHIER</v>
          </cell>
          <cell r="C115" t="str">
            <v>JUNIOR EXECTIVE</v>
          </cell>
          <cell r="D115">
            <v>1809</v>
          </cell>
          <cell r="E115">
            <v>1277</v>
          </cell>
          <cell r="F115">
            <v>0</v>
          </cell>
          <cell r="G115">
            <v>10854</v>
          </cell>
          <cell r="H115">
            <v>10854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12490</v>
          </cell>
          <cell r="R115">
            <v>10854</v>
          </cell>
          <cell r="S115">
            <v>110</v>
          </cell>
          <cell r="T115">
            <v>1</v>
          </cell>
          <cell r="U115">
            <v>0</v>
          </cell>
          <cell r="V115">
            <v>11958.5</v>
          </cell>
          <cell r="W115">
            <v>0</v>
          </cell>
          <cell r="X115">
            <v>0</v>
          </cell>
          <cell r="Y115">
            <v>0</v>
          </cell>
          <cell r="Z115">
            <v>200</v>
          </cell>
          <cell r="AA115">
            <v>0</v>
          </cell>
          <cell r="AB115">
            <v>10854</v>
          </cell>
          <cell r="AC115">
            <v>0</v>
          </cell>
          <cell r="AD115">
            <v>1085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10854</v>
          </cell>
          <cell r="AK115">
            <v>10854</v>
          </cell>
          <cell r="AL115">
            <v>0</v>
          </cell>
          <cell r="AM115">
            <v>1</v>
          </cell>
          <cell r="AN115">
            <v>1</v>
          </cell>
          <cell r="AO115">
            <v>31</v>
          </cell>
          <cell r="AP115">
            <v>1</v>
          </cell>
          <cell r="AQ115">
            <v>0</v>
          </cell>
          <cell r="AR115">
            <v>100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</v>
          </cell>
          <cell r="AY115">
            <v>0</v>
          </cell>
          <cell r="AZ115">
            <v>0</v>
          </cell>
          <cell r="BA115">
            <v>82</v>
          </cell>
          <cell r="BB115">
            <v>0</v>
          </cell>
          <cell r="BC115">
            <v>215028</v>
          </cell>
          <cell r="BD115">
            <v>0</v>
          </cell>
          <cell r="BE115">
            <v>0</v>
          </cell>
          <cell r="BF115">
            <v>200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1</v>
          </cell>
          <cell r="BL115">
            <v>1</v>
          </cell>
          <cell r="BM115">
            <v>984</v>
          </cell>
          <cell r="BN115">
            <v>4236</v>
          </cell>
          <cell r="BO115">
            <v>13020</v>
          </cell>
          <cell r="BP115">
            <v>31</v>
          </cell>
          <cell r="BQ115">
            <v>904.5</v>
          </cell>
          <cell r="BR115">
            <v>0</v>
          </cell>
          <cell r="BS115">
            <v>353</v>
          </cell>
          <cell r="BT115">
            <v>13020</v>
          </cell>
          <cell r="BU115">
            <v>0</v>
          </cell>
          <cell r="BV115">
            <v>1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130248</v>
          </cell>
          <cell r="CB115">
            <v>1085</v>
          </cell>
          <cell r="CC115">
            <v>0</v>
          </cell>
          <cell r="CD115">
            <v>0</v>
          </cell>
        </row>
        <row r="116">
          <cell r="A116" t="str">
            <v>SWAPAN KUNDU</v>
          </cell>
          <cell r="B116" t="str">
            <v>JUTE</v>
          </cell>
          <cell r="C116" t="str">
            <v>SUPERVISOR</v>
          </cell>
          <cell r="D116">
            <v>1607.74</v>
          </cell>
          <cell r="E116">
            <v>3177</v>
          </cell>
          <cell r="F116">
            <v>0</v>
          </cell>
          <cell r="G116">
            <v>10680</v>
          </cell>
          <cell r="H116">
            <v>10680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8881</v>
          </cell>
          <cell r="R116">
            <v>10680</v>
          </cell>
          <cell r="S116">
            <v>0</v>
          </cell>
          <cell r="T116">
            <v>1</v>
          </cell>
          <cell r="U116">
            <v>2140</v>
          </cell>
          <cell r="V116">
            <v>10450.32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9646.4500000000007</v>
          </cell>
          <cell r="AC116">
            <v>0</v>
          </cell>
          <cell r="AD116">
            <v>964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9646.4500000000007</v>
          </cell>
          <cell r="AK116">
            <v>10680</v>
          </cell>
          <cell r="AL116">
            <v>0</v>
          </cell>
          <cell r="AM116">
            <v>1</v>
          </cell>
          <cell r="AN116">
            <v>1</v>
          </cell>
          <cell r="AO116">
            <v>28</v>
          </cell>
          <cell r="AP116">
            <v>1</v>
          </cell>
          <cell r="AQ116">
            <v>0</v>
          </cell>
          <cell r="AR116">
            <v>100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1</v>
          </cell>
          <cell r="AY116">
            <v>0</v>
          </cell>
          <cell r="AZ116">
            <v>0</v>
          </cell>
          <cell r="BA116">
            <v>73</v>
          </cell>
          <cell r="BB116">
            <v>0</v>
          </cell>
          <cell r="BC116">
            <v>192072.72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1</v>
          </cell>
          <cell r="BL116">
            <v>1</v>
          </cell>
          <cell r="BM116">
            <v>876</v>
          </cell>
          <cell r="BN116">
            <v>3768</v>
          </cell>
          <cell r="BO116">
            <v>11568</v>
          </cell>
          <cell r="BP116">
            <v>31</v>
          </cell>
          <cell r="BQ116">
            <v>803.87</v>
          </cell>
          <cell r="BR116">
            <v>0</v>
          </cell>
          <cell r="BS116">
            <v>314</v>
          </cell>
          <cell r="BT116">
            <v>11568</v>
          </cell>
          <cell r="BU116">
            <v>0</v>
          </cell>
          <cell r="BV116">
            <v>1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115757.4</v>
          </cell>
          <cell r="CB116">
            <v>964</v>
          </cell>
          <cell r="CC116">
            <v>0</v>
          </cell>
          <cell r="CD116">
            <v>0</v>
          </cell>
        </row>
        <row r="117">
          <cell r="A117" t="str">
            <v>SWAPNADEEP KUNDU</v>
          </cell>
          <cell r="B117" t="str">
            <v>BATCHING</v>
          </cell>
          <cell r="C117" t="str">
            <v>SPREADER FEEDER</v>
          </cell>
          <cell r="D117">
            <v>0</v>
          </cell>
          <cell r="E117">
            <v>509</v>
          </cell>
          <cell r="F117">
            <v>0</v>
          </cell>
          <cell r="G117">
            <v>3980</v>
          </cell>
          <cell r="H117">
            <v>3980</v>
          </cell>
          <cell r="I117">
            <v>1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10</v>
          </cell>
          <cell r="P117">
            <v>0</v>
          </cell>
          <cell r="Q117">
            <v>8478</v>
          </cell>
          <cell r="R117">
            <v>7960</v>
          </cell>
          <cell r="S117">
            <v>0</v>
          </cell>
          <cell r="T117">
            <v>1</v>
          </cell>
          <cell r="U117">
            <v>140</v>
          </cell>
          <cell r="V117">
            <v>8987.09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6419.35</v>
          </cell>
          <cell r="AC117">
            <v>0</v>
          </cell>
          <cell r="AD117">
            <v>320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3209.68</v>
          </cell>
          <cell r="AK117">
            <v>0</v>
          </cell>
          <cell r="AL117">
            <v>0</v>
          </cell>
          <cell r="AM117">
            <v>1</v>
          </cell>
          <cell r="AN117">
            <v>0.5</v>
          </cell>
          <cell r="AO117">
            <v>25</v>
          </cell>
          <cell r="AP117">
            <v>0.5</v>
          </cell>
          <cell r="AQ117">
            <v>0</v>
          </cell>
          <cell r="AR117">
            <v>50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49</v>
          </cell>
          <cell r="BB117">
            <v>0</v>
          </cell>
          <cell r="BC117">
            <v>91340.2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588</v>
          </cell>
          <cell r="BN117">
            <v>2508</v>
          </cell>
          <cell r="BO117">
            <v>3840</v>
          </cell>
          <cell r="BP117">
            <v>31</v>
          </cell>
          <cell r="BQ117">
            <v>0</v>
          </cell>
          <cell r="BR117">
            <v>0</v>
          </cell>
          <cell r="BS117">
            <v>209</v>
          </cell>
          <cell r="BT117">
            <v>3840</v>
          </cell>
          <cell r="BU117">
            <v>3209.67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77032.2</v>
          </cell>
          <cell r="CB117">
            <v>320</v>
          </cell>
          <cell r="CC117">
            <v>0</v>
          </cell>
          <cell r="CD117">
            <v>2567.7399999999998</v>
          </cell>
        </row>
        <row r="118">
          <cell r="A118" t="str">
            <v>TANMOY GHOSH</v>
          </cell>
          <cell r="B118" t="str">
            <v>MILL MECH</v>
          </cell>
          <cell r="C118" t="str">
            <v>MILL MECH TRAINEE</v>
          </cell>
          <cell r="D118">
            <v>2804.42</v>
          </cell>
          <cell r="E118">
            <v>930</v>
          </cell>
          <cell r="F118">
            <v>0</v>
          </cell>
          <cell r="G118">
            <v>8993.5</v>
          </cell>
          <cell r="H118">
            <v>0</v>
          </cell>
          <cell r="I118">
            <v>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18701</v>
          </cell>
          <cell r="R118">
            <v>17987</v>
          </cell>
          <cell r="S118">
            <v>130</v>
          </cell>
          <cell r="T118">
            <v>1</v>
          </cell>
          <cell r="U118">
            <v>0</v>
          </cell>
          <cell r="V118">
            <v>16826.55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16826.55</v>
          </cell>
          <cell r="AC118">
            <v>0</v>
          </cell>
          <cell r="AD118">
            <v>673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6730.62</v>
          </cell>
          <cell r="AK118">
            <v>0</v>
          </cell>
          <cell r="AL118">
            <v>0</v>
          </cell>
          <cell r="AM118">
            <v>1</v>
          </cell>
          <cell r="AN118">
            <v>0</v>
          </cell>
          <cell r="AO118">
            <v>29</v>
          </cell>
          <cell r="AP118">
            <v>0.5</v>
          </cell>
          <cell r="AQ118">
            <v>0</v>
          </cell>
          <cell r="AR118">
            <v>40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127</v>
          </cell>
          <cell r="BB118">
            <v>0</v>
          </cell>
          <cell r="BC118">
            <v>259205.14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1</v>
          </cell>
          <cell r="BM118">
            <v>1524</v>
          </cell>
          <cell r="BN118">
            <v>6564</v>
          </cell>
          <cell r="BO118">
            <v>8076</v>
          </cell>
          <cell r="BP118">
            <v>31</v>
          </cell>
          <cell r="BQ118">
            <v>0</v>
          </cell>
          <cell r="BR118">
            <v>0</v>
          </cell>
          <cell r="BS118">
            <v>547</v>
          </cell>
          <cell r="BT118">
            <v>8076</v>
          </cell>
          <cell r="BU118">
            <v>10095.93</v>
          </cell>
          <cell r="BV118">
            <v>1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201918.6</v>
          </cell>
          <cell r="CB118">
            <v>673</v>
          </cell>
          <cell r="CC118">
            <v>0</v>
          </cell>
          <cell r="CD118">
            <v>0</v>
          </cell>
        </row>
        <row r="119">
          <cell r="A119" t="str">
            <v>TAPAN KUMAR SASMAL</v>
          </cell>
          <cell r="B119" t="str">
            <v>FINISHING</v>
          </cell>
          <cell r="C119" t="str">
            <v>MANAGER</v>
          </cell>
          <cell r="D119">
            <v>0</v>
          </cell>
          <cell r="E119">
            <v>290</v>
          </cell>
          <cell r="F119">
            <v>0</v>
          </cell>
          <cell r="G119">
            <v>32250</v>
          </cell>
          <cell r="H119">
            <v>32250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32160</v>
          </cell>
          <cell r="R119">
            <v>32250</v>
          </cell>
          <cell r="S119">
            <v>150</v>
          </cell>
          <cell r="T119">
            <v>0</v>
          </cell>
          <cell r="U119">
            <v>140</v>
          </cell>
          <cell r="V119">
            <v>32450</v>
          </cell>
          <cell r="W119">
            <v>0</v>
          </cell>
          <cell r="X119">
            <v>0</v>
          </cell>
          <cell r="Y119">
            <v>0</v>
          </cell>
          <cell r="Z119">
            <v>200</v>
          </cell>
          <cell r="AA119">
            <v>0</v>
          </cell>
          <cell r="AB119">
            <v>32250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12900</v>
          </cell>
          <cell r="AK119">
            <v>0</v>
          </cell>
          <cell r="AL119">
            <v>0</v>
          </cell>
          <cell r="AM119">
            <v>0</v>
          </cell>
          <cell r="AN119">
            <v>1</v>
          </cell>
          <cell r="AO119">
            <v>31</v>
          </cell>
          <cell r="AP119">
            <v>1</v>
          </cell>
          <cell r="AQ119">
            <v>0</v>
          </cell>
          <cell r="AR119">
            <v>40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453900</v>
          </cell>
          <cell r="BD119">
            <v>0</v>
          </cell>
          <cell r="BE119">
            <v>0</v>
          </cell>
          <cell r="BF119">
            <v>200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31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19350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387000</v>
          </cell>
          <cell r="CB119">
            <v>0</v>
          </cell>
          <cell r="CC119">
            <v>0</v>
          </cell>
          <cell r="CD119">
            <v>0</v>
          </cell>
        </row>
        <row r="120">
          <cell r="A120" t="str">
            <v>TARKESHWAR PATWA</v>
          </cell>
          <cell r="B120" t="str">
            <v>GENERAL MECHANICAL</v>
          </cell>
          <cell r="C120" t="str">
            <v>SUPERVISOR</v>
          </cell>
          <cell r="D120">
            <v>2505.33</v>
          </cell>
          <cell r="E120">
            <v>2306</v>
          </cell>
          <cell r="F120">
            <v>0</v>
          </cell>
          <cell r="G120">
            <v>15032</v>
          </cell>
          <cell r="H120">
            <v>15032</v>
          </cell>
          <cell r="I120">
            <v>1</v>
          </cell>
          <cell r="J120">
            <v>301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4.5</v>
          </cell>
          <cell r="P120">
            <v>0</v>
          </cell>
          <cell r="Q120">
            <v>19513</v>
          </cell>
          <cell r="R120">
            <v>15032</v>
          </cell>
          <cell r="S120">
            <v>130</v>
          </cell>
          <cell r="T120">
            <v>1</v>
          </cell>
          <cell r="U120">
            <v>560</v>
          </cell>
          <cell r="V120">
            <v>19313.25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15032</v>
          </cell>
          <cell r="AC120">
            <v>0</v>
          </cell>
          <cell r="AD120">
            <v>1500</v>
          </cell>
          <cell r="AE120">
            <v>0</v>
          </cell>
          <cell r="AF120">
            <v>0</v>
          </cell>
          <cell r="AG120">
            <v>0</v>
          </cell>
          <cell r="AH120">
            <v>301</v>
          </cell>
          <cell r="AI120">
            <v>0</v>
          </cell>
          <cell r="AJ120">
            <v>15032</v>
          </cell>
          <cell r="AK120">
            <v>15032</v>
          </cell>
          <cell r="AL120">
            <v>0</v>
          </cell>
          <cell r="AM120">
            <v>1</v>
          </cell>
          <cell r="AN120">
            <v>1</v>
          </cell>
          <cell r="AO120">
            <v>31</v>
          </cell>
          <cell r="AP120">
            <v>1</v>
          </cell>
          <cell r="AQ120">
            <v>0</v>
          </cell>
          <cell r="AR120">
            <v>100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1</v>
          </cell>
          <cell r="AY120">
            <v>0</v>
          </cell>
          <cell r="AZ120">
            <v>0</v>
          </cell>
          <cell r="BA120">
            <v>113</v>
          </cell>
          <cell r="BB120">
            <v>0</v>
          </cell>
          <cell r="BC120">
            <v>298056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1</v>
          </cell>
          <cell r="BL120">
            <v>1</v>
          </cell>
          <cell r="BM120">
            <v>1356</v>
          </cell>
          <cell r="BN120">
            <v>5868</v>
          </cell>
          <cell r="BO120">
            <v>18000</v>
          </cell>
          <cell r="BP120">
            <v>31</v>
          </cell>
          <cell r="BQ120">
            <v>1252.67</v>
          </cell>
          <cell r="BR120">
            <v>0</v>
          </cell>
          <cell r="BS120">
            <v>489</v>
          </cell>
          <cell r="BT120">
            <v>18036</v>
          </cell>
          <cell r="BV120">
            <v>1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180384</v>
          </cell>
          <cell r="CB120">
            <v>1503</v>
          </cell>
          <cell r="CC120">
            <v>0</v>
          </cell>
          <cell r="CD120">
            <v>2727.58</v>
          </cell>
        </row>
        <row r="121">
          <cell r="A121" t="str">
            <v>UJJAL KANTI GUHA</v>
          </cell>
          <cell r="B121" t="str">
            <v>JUTE</v>
          </cell>
          <cell r="C121" t="str">
            <v>SUPERVISOR</v>
          </cell>
          <cell r="D121">
            <v>1776.17</v>
          </cell>
          <cell r="E121">
            <v>1255</v>
          </cell>
          <cell r="F121">
            <v>0</v>
          </cell>
          <cell r="G121">
            <v>10657</v>
          </cell>
          <cell r="H121">
            <v>10657</v>
          </cell>
          <cell r="I121">
            <v>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0.3</v>
          </cell>
          <cell r="P121">
            <v>0</v>
          </cell>
          <cell r="Q121">
            <v>12195</v>
          </cell>
          <cell r="R121">
            <v>10657</v>
          </cell>
          <cell r="S121">
            <v>110</v>
          </cell>
          <cell r="T121">
            <v>1</v>
          </cell>
          <cell r="U121">
            <v>0</v>
          </cell>
          <cell r="V121">
            <v>11674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10657</v>
          </cell>
          <cell r="AC121">
            <v>0</v>
          </cell>
          <cell r="AD121">
            <v>1065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10657</v>
          </cell>
          <cell r="AK121">
            <v>10657</v>
          </cell>
          <cell r="AL121">
            <v>0</v>
          </cell>
          <cell r="AM121">
            <v>1</v>
          </cell>
          <cell r="AN121">
            <v>1</v>
          </cell>
          <cell r="AO121">
            <v>31</v>
          </cell>
          <cell r="AP121">
            <v>1</v>
          </cell>
          <cell r="AQ121">
            <v>0</v>
          </cell>
          <cell r="AR121">
            <v>100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1</v>
          </cell>
          <cell r="AY121">
            <v>0</v>
          </cell>
          <cell r="AZ121">
            <v>0</v>
          </cell>
          <cell r="BA121">
            <v>80</v>
          </cell>
          <cell r="BB121">
            <v>0</v>
          </cell>
          <cell r="BC121">
            <v>208770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1</v>
          </cell>
          <cell r="BL121">
            <v>1</v>
          </cell>
          <cell r="BM121">
            <v>960</v>
          </cell>
          <cell r="BN121">
            <v>4164</v>
          </cell>
          <cell r="BO121">
            <v>12780</v>
          </cell>
          <cell r="BP121">
            <v>31</v>
          </cell>
          <cell r="BQ121">
            <v>888.08</v>
          </cell>
          <cell r="BR121">
            <v>0</v>
          </cell>
          <cell r="BS121">
            <v>347</v>
          </cell>
          <cell r="BT121">
            <v>12780</v>
          </cell>
          <cell r="BU121">
            <v>0</v>
          </cell>
          <cell r="BV121">
            <v>1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127884</v>
          </cell>
          <cell r="CB121">
            <v>1065</v>
          </cell>
          <cell r="CC121">
            <v>0</v>
          </cell>
          <cell r="CD121">
            <v>128.91999999999999</v>
          </cell>
        </row>
        <row r="122">
          <cell r="A122" t="str">
            <v>VIVEK SHAW</v>
          </cell>
          <cell r="B122" t="str">
            <v>GENERAL</v>
          </cell>
          <cell r="C122" t="str">
            <v>JUNIOR EXECTIVE</v>
          </cell>
          <cell r="D122">
            <v>0</v>
          </cell>
          <cell r="E122">
            <v>64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3.6</v>
          </cell>
          <cell r="P122">
            <v>0</v>
          </cell>
          <cell r="Q122">
            <v>9530</v>
          </cell>
          <cell r="R122">
            <v>9719</v>
          </cell>
          <cell r="S122">
            <v>0</v>
          </cell>
          <cell r="T122">
            <v>1</v>
          </cell>
          <cell r="U122">
            <v>0</v>
          </cell>
          <cell r="V122">
            <v>9593.6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8464.94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8464.94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27</v>
          </cell>
          <cell r="AP122">
            <v>0</v>
          </cell>
          <cell r="AQ122">
            <v>0</v>
          </cell>
          <cell r="AR122">
            <v>100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64</v>
          </cell>
          <cell r="BB122">
            <v>0</v>
          </cell>
          <cell r="BC122">
            <v>104891.28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768</v>
          </cell>
          <cell r="BN122">
            <v>3312</v>
          </cell>
          <cell r="BO122">
            <v>0</v>
          </cell>
          <cell r="BP122">
            <v>31</v>
          </cell>
          <cell r="BQ122">
            <v>0</v>
          </cell>
          <cell r="BR122">
            <v>0</v>
          </cell>
          <cell r="BS122">
            <v>276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101579.28</v>
          </cell>
          <cell r="CB122">
            <v>0</v>
          </cell>
          <cell r="CC122">
            <v>0</v>
          </cell>
          <cell r="CD122">
            <v>1128.6600000000001</v>
          </cell>
        </row>
        <row r="123">
          <cell r="O123">
            <v>339.10000000000008</v>
          </cell>
          <cell r="P123">
            <v>0</v>
          </cell>
          <cell r="Q123">
            <v>1579091</v>
          </cell>
          <cell r="R123">
            <v>1545089.33</v>
          </cell>
          <cell r="S123">
            <v>6520</v>
          </cell>
          <cell r="T123">
            <v>105</v>
          </cell>
          <cell r="U123">
            <v>51760</v>
          </cell>
          <cell r="V123">
            <v>1575626.5699999998</v>
          </cell>
          <cell r="W123">
            <v>0</v>
          </cell>
          <cell r="X123">
            <v>0</v>
          </cell>
          <cell r="Y123">
            <v>0</v>
          </cell>
          <cell r="Z123">
            <v>1400</v>
          </cell>
          <cell r="AA123">
            <v>0</v>
          </cell>
          <cell r="AB123">
            <v>1392178.7900000003</v>
          </cell>
          <cell r="AC123">
            <v>0</v>
          </cell>
          <cell r="AD123">
            <v>68790</v>
          </cell>
          <cell r="AE123">
            <v>0</v>
          </cell>
          <cell r="AF123">
            <v>0</v>
          </cell>
          <cell r="AG123">
            <v>0</v>
          </cell>
          <cell r="AH123">
            <v>3311</v>
          </cell>
          <cell r="AI123">
            <v>0</v>
          </cell>
          <cell r="AJ123">
            <v>977070.85999999952</v>
          </cell>
          <cell r="AK123">
            <v>823644.33000000007</v>
          </cell>
          <cell r="AL123">
            <v>0</v>
          </cell>
          <cell r="AM123">
            <v>92</v>
          </cell>
          <cell r="AN123">
            <v>94.399999999999991</v>
          </cell>
          <cell r="AO123">
            <v>3324.5</v>
          </cell>
          <cell r="AP123">
            <v>97.399999999999991</v>
          </cell>
          <cell r="AQ123">
            <v>0</v>
          </cell>
          <cell r="AR123">
            <v>9340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31</v>
          </cell>
          <cell r="AX123">
            <v>60.6</v>
          </cell>
          <cell r="AY123">
            <v>0</v>
          </cell>
          <cell r="AZ123">
            <v>0</v>
          </cell>
          <cell r="BA123">
            <v>7256</v>
          </cell>
          <cell r="BB123">
            <v>0</v>
          </cell>
          <cell r="BC123">
            <v>23453969.010000002</v>
          </cell>
          <cell r="BD123">
            <v>0</v>
          </cell>
          <cell r="BE123">
            <v>0</v>
          </cell>
          <cell r="BF123">
            <v>1400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63</v>
          </cell>
          <cell r="BL123">
            <v>84</v>
          </cell>
          <cell r="BM123">
            <v>87072</v>
          </cell>
          <cell r="BN123">
            <v>375360</v>
          </cell>
          <cell r="BO123">
            <v>825480</v>
          </cell>
          <cell r="BP123">
            <v>3751</v>
          </cell>
          <cell r="BQ123">
            <v>47269.15</v>
          </cell>
          <cell r="BR123">
            <v>0</v>
          </cell>
          <cell r="BS123">
            <v>31280</v>
          </cell>
          <cell r="BT123">
            <v>843732</v>
          </cell>
          <cell r="BU123">
            <v>415107.93000000011</v>
          </cell>
          <cell r="BV123">
            <v>84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16706145.480000002</v>
          </cell>
          <cell r="CB123">
            <v>70311</v>
          </cell>
          <cell r="CC123">
            <v>0</v>
          </cell>
          <cell r="CD123">
            <v>131467.62999999998</v>
          </cell>
        </row>
        <row r="125">
          <cell r="S125">
            <v>6630</v>
          </cell>
          <cell r="AD125">
            <v>71594</v>
          </cell>
          <cell r="BS125">
            <v>7302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G141"/>
  <sheetViews>
    <sheetView topLeftCell="A115" workbookViewId="0">
      <selection activeCell="C5" sqref="C5:G123"/>
    </sheetView>
  </sheetViews>
  <sheetFormatPr defaultRowHeight="14.4" x14ac:dyDescent="0.3"/>
  <cols>
    <col min="2" max="2" width="8.6640625" customWidth="1"/>
    <col min="3" max="3" width="11.109375" style="97" customWidth="1"/>
    <col min="4" max="4" width="14.88671875" customWidth="1"/>
    <col min="5" max="5" width="9.109375" customWidth="1"/>
    <col min="6" max="6" width="12.44140625" customWidth="1"/>
    <col min="7" max="7" width="40.88671875" bestFit="1" customWidth="1"/>
    <col min="8" max="8" width="9.44140625" customWidth="1"/>
    <col min="9" max="9" width="8.44140625" style="28" customWidth="1"/>
    <col min="10" max="10" width="12.109375" style="28" customWidth="1"/>
    <col min="11" max="11" width="8.88671875" customWidth="1"/>
    <col min="12" max="12" width="12.109375" customWidth="1"/>
    <col min="13" max="13" width="13.44140625" customWidth="1"/>
    <col min="14" max="14" width="6.5546875" customWidth="1"/>
    <col min="15" max="15" width="6.44140625" customWidth="1"/>
    <col min="16" max="16" width="7.44140625" customWidth="1"/>
    <col min="17" max="17" width="13.109375" customWidth="1"/>
    <col min="18" max="18" width="7.6640625" customWidth="1"/>
    <col min="19" max="19" width="12.109375" customWidth="1"/>
    <col min="20" max="20" width="9.88671875" customWidth="1"/>
    <col min="21" max="21" width="8.5546875" customWidth="1"/>
    <col min="22" max="22" width="9.44140625" customWidth="1"/>
    <col min="23" max="23" width="12" customWidth="1"/>
    <col min="24" max="24" width="7.33203125" customWidth="1"/>
    <col min="25" max="26" width="9.6640625" customWidth="1"/>
    <col min="27" max="27" width="10.6640625" customWidth="1"/>
    <col min="28" max="28" width="12" style="98" customWidth="1"/>
    <col min="29" max="29" width="14.33203125" customWidth="1"/>
    <col min="30" max="30" width="10.44140625" style="99" customWidth="1"/>
    <col min="31" max="31" width="11.88671875" customWidth="1"/>
    <col min="32" max="32" width="11.109375" customWidth="1"/>
  </cols>
  <sheetData>
    <row r="2" spans="2:33" ht="15" x14ac:dyDescent="0.3"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2:33" ht="15" x14ac:dyDescent="0.3">
      <c r="B3" s="132" t="s">
        <v>1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</row>
    <row r="4" spans="2:33" ht="45.6" thickBot="1" x14ac:dyDescent="0.35">
      <c r="B4" s="1" t="s">
        <v>2</v>
      </c>
      <c r="C4" s="1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3" t="s">
        <v>9</v>
      </c>
      <c r="J4" s="4" t="s">
        <v>10</v>
      </c>
      <c r="K4" s="2" t="s">
        <v>11</v>
      </c>
      <c r="L4" s="4" t="s">
        <v>10</v>
      </c>
      <c r="M4" s="2" t="s">
        <v>12</v>
      </c>
      <c r="N4" s="2" t="s">
        <v>13</v>
      </c>
      <c r="O4" s="2" t="s">
        <v>14</v>
      </c>
      <c r="P4" s="2" t="s">
        <v>15</v>
      </c>
      <c r="Q4" s="4" t="s">
        <v>10</v>
      </c>
      <c r="R4" s="2" t="s">
        <v>16</v>
      </c>
      <c r="S4" s="4" t="s">
        <v>10</v>
      </c>
      <c r="T4" s="2" t="s">
        <v>17</v>
      </c>
      <c r="U4" s="2" t="s">
        <v>18</v>
      </c>
      <c r="V4" s="2" t="s">
        <v>19</v>
      </c>
      <c r="W4" s="2" t="s">
        <v>20</v>
      </c>
      <c r="X4" s="2" t="s">
        <v>21</v>
      </c>
      <c r="Y4" s="2" t="s">
        <v>22</v>
      </c>
      <c r="Z4" s="2" t="s">
        <v>23</v>
      </c>
      <c r="AA4" s="2" t="s">
        <v>24</v>
      </c>
      <c r="AB4" s="5" t="s">
        <v>25</v>
      </c>
      <c r="AC4" s="6" t="s">
        <v>26</v>
      </c>
      <c r="AD4" s="7" t="s">
        <v>27</v>
      </c>
      <c r="AE4" s="8" t="s">
        <v>28</v>
      </c>
    </row>
    <row r="5" spans="2:33" ht="16.2" thickBot="1" x14ac:dyDescent="0.35">
      <c r="B5" s="9">
        <v>1</v>
      </c>
      <c r="C5" s="10" t="s">
        <v>29</v>
      </c>
      <c r="D5" s="11" t="s">
        <v>30</v>
      </c>
      <c r="E5" s="12">
        <v>4406</v>
      </c>
      <c r="F5" s="13">
        <v>4020134083</v>
      </c>
      <c r="G5" s="14" t="s">
        <v>31</v>
      </c>
      <c r="H5" s="15">
        <v>29.5</v>
      </c>
      <c r="I5" s="16">
        <v>13999</v>
      </c>
      <c r="J5" s="17">
        <f>ROUND(I5*H5/31,0)</f>
        <v>13322</v>
      </c>
      <c r="K5" s="18">
        <v>0</v>
      </c>
      <c r="L5" s="17">
        <f>ROUND(K5*H5/31,0)</f>
        <v>0</v>
      </c>
      <c r="M5" s="17">
        <f>J5+L5</f>
        <v>13322</v>
      </c>
      <c r="N5" s="19">
        <f>I5/12</f>
        <v>1166.5833333333333</v>
      </c>
      <c r="O5" s="19">
        <f>N5</f>
        <v>1166.5833333333333</v>
      </c>
      <c r="P5" s="20">
        <f>N5+O5</f>
        <v>2333.1666666666665</v>
      </c>
      <c r="Q5" s="17">
        <f>ROUND(P5*H5/31,0)</f>
        <v>2220</v>
      </c>
      <c r="R5" s="20">
        <f>I5/12</f>
        <v>1166.5833333333333</v>
      </c>
      <c r="S5" s="17">
        <f>ROUND(R5*H5/31,0)</f>
        <v>1110</v>
      </c>
      <c r="T5" s="15">
        <f>ROUND(J5*10%,0)</f>
        <v>1332</v>
      </c>
      <c r="U5" s="19">
        <f t="shared" ref="U5:U14" si="0">ROUND(M5*0.75%,0)</f>
        <v>100</v>
      </c>
      <c r="V5" s="21">
        <v>110</v>
      </c>
      <c r="W5" s="22"/>
      <c r="X5" s="22">
        <v>301</v>
      </c>
      <c r="Y5" s="22">
        <v>560</v>
      </c>
      <c r="Z5" s="23">
        <f>M5+S5-T5-U5-Y5-V5+W5+X5</f>
        <v>12631</v>
      </c>
      <c r="AA5" s="24">
        <f>Q5</f>
        <v>2220</v>
      </c>
      <c r="AB5" s="25">
        <v>1836</v>
      </c>
      <c r="AC5" s="23">
        <f>Z5+AA5+AB5</f>
        <v>16687</v>
      </c>
      <c r="AD5" s="26">
        <v>3.3</v>
      </c>
      <c r="AE5" s="27" t="e">
        <f>VLOOKUP(G5,[1]VOW!A2:CD122,17,0)</f>
        <v>#N/A</v>
      </c>
      <c r="AF5" s="28"/>
      <c r="AG5" s="28"/>
    </row>
    <row r="6" spans="2:33" ht="16.2" thickBot="1" x14ac:dyDescent="0.35">
      <c r="B6" s="9">
        <v>2</v>
      </c>
      <c r="C6" s="29" t="s">
        <v>32</v>
      </c>
      <c r="D6" s="11" t="e">
        <v>#N/A</v>
      </c>
      <c r="E6" s="12" t="e">
        <v>#N/A</v>
      </c>
      <c r="F6" s="13" t="s">
        <v>33</v>
      </c>
      <c r="G6" s="30" t="s">
        <v>34</v>
      </c>
      <c r="H6" s="15">
        <v>31</v>
      </c>
      <c r="I6" s="31">
        <v>6509</v>
      </c>
      <c r="J6" s="17">
        <f t="shared" ref="J6:J69" si="1">ROUND(I6*H6/31,0)</f>
        <v>6509</v>
      </c>
      <c r="K6" s="32">
        <v>9762</v>
      </c>
      <c r="L6" s="17">
        <f t="shared" ref="L6:L69" si="2">ROUND(K6*H6/31,0)</f>
        <v>9762</v>
      </c>
      <c r="M6" s="17">
        <f t="shared" ref="M6:M69" si="3">J6+L6</f>
        <v>16271</v>
      </c>
      <c r="N6" s="33">
        <v>1355</v>
      </c>
      <c r="O6" s="33">
        <f>N6</f>
        <v>1355</v>
      </c>
      <c r="P6" s="20">
        <f t="shared" ref="P6:P69" si="4">N6+O6</f>
        <v>2710</v>
      </c>
      <c r="Q6" s="17">
        <f t="shared" ref="Q6:Q69" si="5">ROUND(P6*H6/31,0)</f>
        <v>2710</v>
      </c>
      <c r="R6" s="33"/>
      <c r="S6" s="17">
        <f t="shared" ref="S6:S69" si="6">ROUND(R6*H6/31,0)</f>
        <v>0</v>
      </c>
      <c r="T6" s="33">
        <v>0</v>
      </c>
      <c r="U6" s="33">
        <f t="shared" si="0"/>
        <v>122</v>
      </c>
      <c r="V6" s="34">
        <v>130</v>
      </c>
      <c r="W6" s="35"/>
      <c r="X6" s="35"/>
      <c r="Y6" s="35">
        <v>420</v>
      </c>
      <c r="Z6" s="23">
        <f t="shared" ref="Z6:Z69" si="7">M6+S6-T6-U6-Y6-V6+W6+X6</f>
        <v>15599</v>
      </c>
      <c r="AA6" s="24">
        <f t="shared" ref="AA6:AA69" si="8">Q6</f>
        <v>2710</v>
      </c>
      <c r="AB6" s="25">
        <v>5508</v>
      </c>
      <c r="AC6" s="23">
        <f t="shared" ref="AC6:AC69" si="9">Z6+AA6+AB6</f>
        <v>23817</v>
      </c>
      <c r="AD6" s="26">
        <v>9</v>
      </c>
      <c r="AE6" s="27">
        <f>VLOOKUP(G6,[1]VOW!A3:CD123,17,0)</f>
        <v>23821</v>
      </c>
      <c r="AF6" s="28"/>
      <c r="AG6" s="28"/>
    </row>
    <row r="7" spans="2:33" ht="16.2" thickBot="1" x14ac:dyDescent="0.35">
      <c r="B7" s="9">
        <v>3</v>
      </c>
      <c r="C7" s="9" t="s">
        <v>35</v>
      </c>
      <c r="D7" s="11" t="e">
        <v>#N/A</v>
      </c>
      <c r="E7" s="12" t="e">
        <v>#N/A</v>
      </c>
      <c r="F7" s="13" t="s">
        <v>36</v>
      </c>
      <c r="G7" s="30" t="s">
        <v>37</v>
      </c>
      <c r="H7" s="15">
        <v>31</v>
      </c>
      <c r="I7" s="31">
        <v>11453</v>
      </c>
      <c r="J7" s="17">
        <f t="shared" si="1"/>
        <v>11453</v>
      </c>
      <c r="K7" s="32">
        <v>0</v>
      </c>
      <c r="L7" s="17">
        <f t="shared" si="2"/>
        <v>0</v>
      </c>
      <c r="M7" s="17">
        <f t="shared" si="3"/>
        <v>11453</v>
      </c>
      <c r="N7" s="33">
        <v>0</v>
      </c>
      <c r="O7" s="33">
        <f>N7</f>
        <v>0</v>
      </c>
      <c r="P7" s="20">
        <f t="shared" si="4"/>
        <v>0</v>
      </c>
      <c r="Q7" s="17">
        <f t="shared" si="5"/>
        <v>0</v>
      </c>
      <c r="R7" s="33">
        <v>0</v>
      </c>
      <c r="S7" s="17">
        <f t="shared" si="6"/>
        <v>0</v>
      </c>
      <c r="T7" s="33">
        <v>0</v>
      </c>
      <c r="U7" s="33">
        <f t="shared" si="0"/>
        <v>86</v>
      </c>
      <c r="V7" s="34">
        <v>110</v>
      </c>
      <c r="W7" s="35"/>
      <c r="X7" s="35"/>
      <c r="Y7" s="35"/>
      <c r="Z7" s="23">
        <f t="shared" si="7"/>
        <v>11257</v>
      </c>
      <c r="AA7" s="24">
        <f t="shared" si="8"/>
        <v>0</v>
      </c>
      <c r="AB7" s="25"/>
      <c r="AC7" s="23">
        <f t="shared" si="9"/>
        <v>11257</v>
      </c>
      <c r="AD7" s="36"/>
      <c r="AE7" s="27">
        <f>VLOOKUP(G7,[1]VOW!A4:CD124,17,0)</f>
        <v>11257</v>
      </c>
      <c r="AF7" s="28"/>
      <c r="AG7" s="28"/>
    </row>
    <row r="8" spans="2:33" ht="16.2" thickBot="1" x14ac:dyDescent="0.35">
      <c r="B8" s="9">
        <v>4</v>
      </c>
      <c r="C8" s="10" t="s">
        <v>38</v>
      </c>
      <c r="D8" s="11" t="e">
        <v>#N/A</v>
      </c>
      <c r="E8" s="12" t="e">
        <v>#N/A</v>
      </c>
      <c r="F8" s="13" t="s">
        <v>39</v>
      </c>
      <c r="G8" s="30" t="s">
        <v>40</v>
      </c>
      <c r="H8" s="15">
        <v>31</v>
      </c>
      <c r="I8" s="31">
        <v>3762</v>
      </c>
      <c r="J8" s="17">
        <f t="shared" si="1"/>
        <v>3762</v>
      </c>
      <c r="K8" s="32">
        <v>5642</v>
      </c>
      <c r="L8" s="17">
        <f t="shared" si="2"/>
        <v>5642</v>
      </c>
      <c r="M8" s="17">
        <f t="shared" si="3"/>
        <v>9404</v>
      </c>
      <c r="N8" s="33">
        <v>0</v>
      </c>
      <c r="O8" s="33">
        <v>0</v>
      </c>
      <c r="P8" s="20">
        <f t="shared" si="4"/>
        <v>0</v>
      </c>
      <c r="Q8" s="17">
        <f t="shared" si="5"/>
        <v>0</v>
      </c>
      <c r="R8" s="33">
        <v>0</v>
      </c>
      <c r="S8" s="17">
        <f t="shared" si="6"/>
        <v>0</v>
      </c>
      <c r="T8" s="33">
        <v>0</v>
      </c>
      <c r="U8" s="33">
        <f t="shared" si="0"/>
        <v>71</v>
      </c>
      <c r="V8" s="37"/>
      <c r="W8" s="35"/>
      <c r="X8" s="35"/>
      <c r="Y8" s="35"/>
      <c r="Z8" s="23">
        <f t="shared" si="7"/>
        <v>9333</v>
      </c>
      <c r="AA8" s="24">
        <f t="shared" si="8"/>
        <v>0</v>
      </c>
      <c r="AB8" s="25"/>
      <c r="AC8" s="23">
        <f t="shared" si="9"/>
        <v>9333</v>
      </c>
      <c r="AD8" s="36"/>
      <c r="AE8" s="27" t="e">
        <f>VLOOKUP(G8,[1]VOW!A5:CD125,17,0)</f>
        <v>#N/A</v>
      </c>
      <c r="AF8" s="28"/>
      <c r="AG8" s="28"/>
    </row>
    <row r="9" spans="2:33" ht="16.2" thickBot="1" x14ac:dyDescent="0.35">
      <c r="B9" s="9">
        <v>5</v>
      </c>
      <c r="C9" s="29" t="s">
        <v>41</v>
      </c>
      <c r="D9" s="11" t="s">
        <v>42</v>
      </c>
      <c r="E9" s="12">
        <v>4741</v>
      </c>
      <c r="F9" s="13" t="s">
        <v>43</v>
      </c>
      <c r="G9" s="14" t="s">
        <v>44</v>
      </c>
      <c r="H9" s="15">
        <v>31</v>
      </c>
      <c r="I9" s="16">
        <v>4285</v>
      </c>
      <c r="J9" s="17">
        <f t="shared" si="1"/>
        <v>4285</v>
      </c>
      <c r="K9" s="18">
        <v>4285</v>
      </c>
      <c r="L9" s="17">
        <f t="shared" si="2"/>
        <v>4285</v>
      </c>
      <c r="M9" s="17">
        <f t="shared" si="3"/>
        <v>8570</v>
      </c>
      <c r="N9" s="19">
        <v>714</v>
      </c>
      <c r="O9" s="19">
        <f>N9</f>
        <v>714</v>
      </c>
      <c r="P9" s="20">
        <f t="shared" si="4"/>
        <v>1428</v>
      </c>
      <c r="Q9" s="17">
        <f t="shared" si="5"/>
        <v>1428</v>
      </c>
      <c r="R9" s="19">
        <v>0</v>
      </c>
      <c r="S9" s="17">
        <f t="shared" si="6"/>
        <v>0</v>
      </c>
      <c r="T9" s="15">
        <f>ROUND(J9*10%,0)</f>
        <v>429</v>
      </c>
      <c r="U9" s="19">
        <f t="shared" si="0"/>
        <v>64</v>
      </c>
      <c r="V9" s="38"/>
      <c r="W9" s="22"/>
      <c r="X9" s="22"/>
      <c r="Y9" s="22">
        <v>280</v>
      </c>
      <c r="Z9" s="23">
        <f t="shared" si="7"/>
        <v>7797</v>
      </c>
      <c r="AA9" s="24">
        <f t="shared" si="8"/>
        <v>1428</v>
      </c>
      <c r="AB9" s="25">
        <v>805</v>
      </c>
      <c r="AC9" s="23">
        <f t="shared" si="9"/>
        <v>10030</v>
      </c>
      <c r="AD9" s="26">
        <v>2.5</v>
      </c>
      <c r="AE9" s="27">
        <f>VLOOKUP(G9,[1]VOW!A6:CD126,17,0)</f>
        <v>10032</v>
      </c>
      <c r="AF9" s="28"/>
      <c r="AG9" s="28"/>
    </row>
    <row r="10" spans="2:33" ht="16.2" thickBot="1" x14ac:dyDescent="0.35">
      <c r="B10" s="9">
        <v>6</v>
      </c>
      <c r="C10" s="9" t="s">
        <v>45</v>
      </c>
      <c r="D10" s="11" t="s">
        <v>46</v>
      </c>
      <c r="E10" s="12">
        <v>4037</v>
      </c>
      <c r="F10" s="13" t="s">
        <v>47</v>
      </c>
      <c r="G10" s="14" t="s">
        <v>48</v>
      </c>
      <c r="H10" s="15">
        <v>31</v>
      </c>
      <c r="I10" s="16">
        <v>9776</v>
      </c>
      <c r="J10" s="17">
        <f t="shared" si="1"/>
        <v>9776</v>
      </c>
      <c r="K10" s="18">
        <v>0</v>
      </c>
      <c r="L10" s="17">
        <f t="shared" si="2"/>
        <v>0</v>
      </c>
      <c r="M10" s="17">
        <f t="shared" si="3"/>
        <v>9776</v>
      </c>
      <c r="N10" s="19">
        <f>I10/12</f>
        <v>814.66666666666663</v>
      </c>
      <c r="O10" s="19">
        <f>N10</f>
        <v>814.66666666666663</v>
      </c>
      <c r="P10" s="20">
        <f t="shared" si="4"/>
        <v>1629.3333333333333</v>
      </c>
      <c r="Q10" s="17">
        <f t="shared" si="5"/>
        <v>1629</v>
      </c>
      <c r="R10" s="19">
        <f>I10/12</f>
        <v>814.66666666666663</v>
      </c>
      <c r="S10" s="17">
        <f t="shared" si="6"/>
        <v>815</v>
      </c>
      <c r="T10" s="15">
        <f>ROUND(J10*10%,0)</f>
        <v>978</v>
      </c>
      <c r="U10" s="19">
        <f t="shared" si="0"/>
        <v>73</v>
      </c>
      <c r="V10" s="38"/>
      <c r="W10" s="22"/>
      <c r="X10" s="22"/>
      <c r="Y10" s="22"/>
      <c r="Z10" s="23">
        <f t="shared" si="7"/>
        <v>9540</v>
      </c>
      <c r="AA10" s="24">
        <f t="shared" si="8"/>
        <v>1629</v>
      </c>
      <c r="AB10" s="25"/>
      <c r="AC10" s="23">
        <f t="shared" si="9"/>
        <v>11169</v>
      </c>
      <c r="AD10" s="36"/>
      <c r="AE10" s="27">
        <f>VLOOKUP(G10,[1]VOW!A7:CD127,17,0)</f>
        <v>11169</v>
      </c>
      <c r="AF10" s="28"/>
      <c r="AG10" s="28"/>
    </row>
    <row r="11" spans="2:33" ht="16.2" thickBot="1" x14ac:dyDescent="0.35">
      <c r="B11" s="9">
        <v>7</v>
      </c>
      <c r="C11" s="9" t="s">
        <v>49</v>
      </c>
      <c r="D11" s="39">
        <v>101719036876</v>
      </c>
      <c r="E11" s="12">
        <v>15211</v>
      </c>
      <c r="F11" s="13">
        <v>4020982549</v>
      </c>
      <c r="G11" s="14" t="s">
        <v>50</v>
      </c>
      <c r="H11" s="15">
        <v>29</v>
      </c>
      <c r="I11" s="16">
        <v>7440</v>
      </c>
      <c r="J11" s="17">
        <f t="shared" si="1"/>
        <v>6960</v>
      </c>
      <c r="K11" s="18">
        <v>0</v>
      </c>
      <c r="L11" s="17">
        <f t="shared" si="2"/>
        <v>0</v>
      </c>
      <c r="M11" s="17">
        <f t="shared" si="3"/>
        <v>6960</v>
      </c>
      <c r="N11" s="19">
        <v>620</v>
      </c>
      <c r="O11" s="19">
        <v>620</v>
      </c>
      <c r="P11" s="20">
        <f t="shared" si="4"/>
        <v>1240</v>
      </c>
      <c r="Q11" s="17">
        <f t="shared" si="5"/>
        <v>1160</v>
      </c>
      <c r="R11" s="19">
        <v>620</v>
      </c>
      <c r="S11" s="17">
        <f t="shared" si="6"/>
        <v>580</v>
      </c>
      <c r="T11" s="15">
        <f>ROUND(J11*10%,0)</f>
        <v>696</v>
      </c>
      <c r="U11" s="19">
        <f t="shared" si="0"/>
        <v>52</v>
      </c>
      <c r="V11" s="38"/>
      <c r="W11" s="22"/>
      <c r="X11" s="22"/>
      <c r="Y11" s="22">
        <v>140</v>
      </c>
      <c r="Z11" s="23">
        <f t="shared" si="7"/>
        <v>6652</v>
      </c>
      <c r="AA11" s="24">
        <f t="shared" si="8"/>
        <v>1160</v>
      </c>
      <c r="AB11" s="25">
        <v>1200</v>
      </c>
      <c r="AC11" s="23">
        <f t="shared" si="9"/>
        <v>9012</v>
      </c>
      <c r="AD11" s="26">
        <v>4</v>
      </c>
      <c r="AE11" s="27">
        <f>VLOOKUP(G11,[1]VOW!A8:CD128,17,0)</f>
        <v>9011</v>
      </c>
      <c r="AF11" s="28"/>
      <c r="AG11" s="28"/>
    </row>
    <row r="12" spans="2:33" ht="16.2" thickBot="1" x14ac:dyDescent="0.35">
      <c r="B12" s="9">
        <v>8</v>
      </c>
      <c r="C12" s="10" t="s">
        <v>51</v>
      </c>
      <c r="D12" s="11" t="e">
        <v>#N/A</v>
      </c>
      <c r="E12" s="12" t="e">
        <v>#N/A</v>
      </c>
      <c r="F12" s="13" t="s">
        <v>52</v>
      </c>
      <c r="G12" s="30" t="s">
        <v>53</v>
      </c>
      <c r="H12" s="15">
        <v>30.5</v>
      </c>
      <c r="I12" s="31">
        <v>5956</v>
      </c>
      <c r="J12" s="17">
        <f t="shared" si="1"/>
        <v>5860</v>
      </c>
      <c r="K12" s="32">
        <v>0</v>
      </c>
      <c r="L12" s="17">
        <f t="shared" si="2"/>
        <v>0</v>
      </c>
      <c r="M12" s="17">
        <f t="shared" si="3"/>
        <v>5860</v>
      </c>
      <c r="N12" s="33">
        <f>I12/12</f>
        <v>496.33333333333331</v>
      </c>
      <c r="O12" s="33">
        <f>N12</f>
        <v>496.33333333333331</v>
      </c>
      <c r="P12" s="20">
        <f t="shared" si="4"/>
        <v>992.66666666666663</v>
      </c>
      <c r="Q12" s="17">
        <f t="shared" si="5"/>
        <v>977</v>
      </c>
      <c r="R12" s="33">
        <f>I12/12</f>
        <v>496.33333333333331</v>
      </c>
      <c r="S12" s="17">
        <f t="shared" si="6"/>
        <v>488</v>
      </c>
      <c r="T12" s="40">
        <v>0</v>
      </c>
      <c r="U12" s="33">
        <f t="shared" si="0"/>
        <v>44</v>
      </c>
      <c r="V12" s="37"/>
      <c r="W12" s="35"/>
      <c r="X12" s="35"/>
      <c r="Y12" s="35">
        <v>840</v>
      </c>
      <c r="Z12" s="23">
        <f t="shared" si="7"/>
        <v>5464</v>
      </c>
      <c r="AA12" s="24">
        <f t="shared" si="8"/>
        <v>977</v>
      </c>
      <c r="AB12" s="25"/>
      <c r="AC12" s="23">
        <f t="shared" si="9"/>
        <v>6441</v>
      </c>
      <c r="AD12" s="36"/>
      <c r="AE12" s="27" t="e">
        <f>VLOOKUP(G12,[1]VOW!A9:CD129,17,0)</f>
        <v>#N/A</v>
      </c>
      <c r="AF12" s="28"/>
      <c r="AG12" s="28"/>
    </row>
    <row r="13" spans="2:33" ht="16.2" thickBot="1" x14ac:dyDescent="0.35">
      <c r="B13" s="9">
        <v>9</v>
      </c>
      <c r="C13" s="10" t="s">
        <v>54</v>
      </c>
      <c r="D13" s="39">
        <v>101075963231</v>
      </c>
      <c r="E13" s="12">
        <v>15192</v>
      </c>
      <c r="F13" s="13">
        <v>4020498009</v>
      </c>
      <c r="G13" s="14" t="s">
        <v>55</v>
      </c>
      <c r="H13" s="15">
        <v>31</v>
      </c>
      <c r="I13" s="16">
        <v>7614</v>
      </c>
      <c r="J13" s="17">
        <f t="shared" si="1"/>
        <v>7614</v>
      </c>
      <c r="K13" s="18">
        <v>11420</v>
      </c>
      <c r="L13" s="17">
        <f t="shared" si="2"/>
        <v>11420</v>
      </c>
      <c r="M13" s="17">
        <f t="shared" si="3"/>
        <v>19034</v>
      </c>
      <c r="N13" s="19">
        <v>0</v>
      </c>
      <c r="O13" s="19">
        <v>0</v>
      </c>
      <c r="P13" s="20">
        <f t="shared" si="4"/>
        <v>0</v>
      </c>
      <c r="Q13" s="17">
        <f t="shared" si="5"/>
        <v>0</v>
      </c>
      <c r="R13" s="19">
        <v>0</v>
      </c>
      <c r="S13" s="17">
        <f t="shared" si="6"/>
        <v>0</v>
      </c>
      <c r="T13" s="15">
        <f>ROUND(J13*10%,0)</f>
        <v>761</v>
      </c>
      <c r="U13" s="19">
        <f t="shared" si="0"/>
        <v>143</v>
      </c>
      <c r="V13" s="41">
        <v>130</v>
      </c>
      <c r="W13" s="22"/>
      <c r="X13" s="22"/>
      <c r="Y13" s="22">
        <v>140</v>
      </c>
      <c r="Z13" s="23">
        <f t="shared" si="7"/>
        <v>17860</v>
      </c>
      <c r="AA13" s="24">
        <f t="shared" si="8"/>
        <v>0</v>
      </c>
      <c r="AB13" s="25">
        <v>384</v>
      </c>
      <c r="AC13" s="23">
        <f t="shared" si="9"/>
        <v>18244</v>
      </c>
      <c r="AD13" s="26">
        <v>0.6</v>
      </c>
      <c r="AE13" s="27">
        <f>VLOOKUP(G13,[1]VOW!A10:CD130,17,0)</f>
        <v>18228</v>
      </c>
      <c r="AF13" s="28"/>
      <c r="AG13" s="28"/>
    </row>
    <row r="14" spans="2:33" ht="16.2" thickBot="1" x14ac:dyDescent="0.35">
      <c r="B14" s="9">
        <v>10</v>
      </c>
      <c r="C14" s="9" t="s">
        <v>56</v>
      </c>
      <c r="D14" s="11" t="s">
        <v>57</v>
      </c>
      <c r="E14" s="12">
        <v>4048</v>
      </c>
      <c r="F14" s="13" t="s">
        <v>58</v>
      </c>
      <c r="G14" s="14" t="s">
        <v>59</v>
      </c>
      <c r="H14" s="15">
        <v>30</v>
      </c>
      <c r="I14" s="16">
        <v>10515</v>
      </c>
      <c r="J14" s="17">
        <f t="shared" si="1"/>
        <v>10176</v>
      </c>
      <c r="K14" s="18">
        <v>0</v>
      </c>
      <c r="L14" s="17">
        <f t="shared" si="2"/>
        <v>0</v>
      </c>
      <c r="M14" s="17">
        <f t="shared" si="3"/>
        <v>10176</v>
      </c>
      <c r="N14" s="19">
        <f>I14/12</f>
        <v>876.25</v>
      </c>
      <c r="O14" s="19">
        <f>N14</f>
        <v>876.25</v>
      </c>
      <c r="P14" s="20">
        <f t="shared" si="4"/>
        <v>1752.5</v>
      </c>
      <c r="Q14" s="17">
        <f t="shared" si="5"/>
        <v>1696</v>
      </c>
      <c r="R14" s="19">
        <f>I14/12</f>
        <v>876.25</v>
      </c>
      <c r="S14" s="17">
        <f t="shared" si="6"/>
        <v>848</v>
      </c>
      <c r="T14" s="15">
        <f>ROUND(J14*10%,0)</f>
        <v>1018</v>
      </c>
      <c r="U14" s="19">
        <f t="shared" si="0"/>
        <v>76</v>
      </c>
      <c r="V14" s="38">
        <v>110</v>
      </c>
      <c r="W14" s="22"/>
      <c r="X14" s="22"/>
      <c r="Y14" s="22"/>
      <c r="Z14" s="23">
        <f t="shared" si="7"/>
        <v>9820</v>
      </c>
      <c r="AA14" s="24">
        <f t="shared" si="8"/>
        <v>1696</v>
      </c>
      <c r="AB14" s="25"/>
      <c r="AC14" s="23">
        <f t="shared" si="9"/>
        <v>11516</v>
      </c>
      <c r="AD14" s="36"/>
      <c r="AE14" s="27">
        <f>VLOOKUP(G14,[1]VOW!A11:CD131,17,0)</f>
        <v>11516</v>
      </c>
      <c r="AF14" s="28"/>
      <c r="AG14" s="28"/>
    </row>
    <row r="15" spans="2:33" ht="16.2" thickBot="1" x14ac:dyDescent="0.35">
      <c r="B15" s="9">
        <v>11</v>
      </c>
      <c r="C15" s="9" t="s">
        <v>60</v>
      </c>
      <c r="D15" s="11" t="e">
        <v>#N/A</v>
      </c>
      <c r="E15" s="12" t="e">
        <v>#N/A</v>
      </c>
      <c r="F15" s="12" t="e">
        <v>#N/A</v>
      </c>
      <c r="G15" s="42" t="s">
        <v>61</v>
      </c>
      <c r="H15" s="29">
        <v>27</v>
      </c>
      <c r="I15" s="43">
        <v>12500</v>
      </c>
      <c r="J15" s="17">
        <f t="shared" si="1"/>
        <v>10887</v>
      </c>
      <c r="K15" s="44">
        <v>12500</v>
      </c>
      <c r="L15" s="17">
        <f t="shared" si="2"/>
        <v>10887</v>
      </c>
      <c r="M15" s="17">
        <f t="shared" si="3"/>
        <v>21774</v>
      </c>
      <c r="N15" s="20">
        <v>0</v>
      </c>
      <c r="O15" s="20">
        <v>0</v>
      </c>
      <c r="P15" s="20">
        <f t="shared" si="4"/>
        <v>0</v>
      </c>
      <c r="Q15" s="17">
        <f t="shared" si="5"/>
        <v>0</v>
      </c>
      <c r="R15" s="20">
        <v>0</v>
      </c>
      <c r="S15" s="17">
        <f t="shared" si="6"/>
        <v>0</v>
      </c>
      <c r="T15" s="29">
        <v>0</v>
      </c>
      <c r="U15" s="20">
        <v>0</v>
      </c>
      <c r="V15" s="45">
        <v>130</v>
      </c>
      <c r="W15" s="46"/>
      <c r="X15" s="46"/>
      <c r="Y15" s="46">
        <v>140</v>
      </c>
      <c r="Z15" s="23">
        <f t="shared" si="7"/>
        <v>21504</v>
      </c>
      <c r="AA15" s="24">
        <f t="shared" si="8"/>
        <v>0</v>
      </c>
      <c r="AB15" s="25"/>
      <c r="AC15" s="23">
        <f t="shared" si="9"/>
        <v>21504</v>
      </c>
      <c r="AD15" s="36"/>
      <c r="AE15" s="27">
        <f>VLOOKUP(G15,[1]VOW!A12:CD132,17,0)</f>
        <v>21504</v>
      </c>
      <c r="AF15" s="28"/>
      <c r="AG15" s="28"/>
    </row>
    <row r="16" spans="2:33" ht="16.2" thickBot="1" x14ac:dyDescent="0.35">
      <c r="B16" s="9">
        <v>12</v>
      </c>
      <c r="C16" s="10" t="s">
        <v>62</v>
      </c>
      <c r="D16" s="11" t="s">
        <v>63</v>
      </c>
      <c r="E16" s="12">
        <v>4054</v>
      </c>
      <c r="F16" s="13">
        <v>4005538814</v>
      </c>
      <c r="G16" s="14" t="s">
        <v>64</v>
      </c>
      <c r="H16" s="15">
        <v>29</v>
      </c>
      <c r="I16" s="16">
        <v>6260</v>
      </c>
      <c r="J16" s="17">
        <f t="shared" si="1"/>
        <v>5856</v>
      </c>
      <c r="K16" s="18">
        <v>0</v>
      </c>
      <c r="L16" s="17">
        <f t="shared" si="2"/>
        <v>0</v>
      </c>
      <c r="M16" s="17">
        <f t="shared" si="3"/>
        <v>5856</v>
      </c>
      <c r="N16" s="19">
        <f>I16/12</f>
        <v>521.66666666666663</v>
      </c>
      <c r="O16" s="19">
        <f t="shared" ref="O16:O21" si="10">N16</f>
        <v>521.66666666666663</v>
      </c>
      <c r="P16" s="20">
        <f t="shared" si="4"/>
        <v>1043.3333333333333</v>
      </c>
      <c r="Q16" s="17">
        <f t="shared" si="5"/>
        <v>976</v>
      </c>
      <c r="R16" s="19">
        <f>I16/12</f>
        <v>521.66666666666663</v>
      </c>
      <c r="S16" s="17">
        <f t="shared" si="6"/>
        <v>488</v>
      </c>
      <c r="T16" s="15">
        <f>ROUND(J16*10%,0)</f>
        <v>586</v>
      </c>
      <c r="U16" s="19">
        <f>ROUND(M16*0.75%,0)</f>
        <v>44</v>
      </c>
      <c r="V16" s="38"/>
      <c r="W16" s="22"/>
      <c r="X16" s="22">
        <v>301</v>
      </c>
      <c r="Y16" s="22"/>
      <c r="Z16" s="23">
        <f t="shared" si="7"/>
        <v>6015</v>
      </c>
      <c r="AA16" s="24">
        <f t="shared" si="8"/>
        <v>976</v>
      </c>
      <c r="AB16" s="25">
        <v>1518</v>
      </c>
      <c r="AC16" s="23">
        <f t="shared" si="9"/>
        <v>8509</v>
      </c>
      <c r="AD16" s="26">
        <v>6</v>
      </c>
      <c r="AE16" s="27" t="e">
        <f>VLOOKUP(G16,[1]VOW!A13:CD133,17,0)</f>
        <v>#N/A</v>
      </c>
      <c r="AF16" s="28"/>
      <c r="AG16" s="28"/>
    </row>
    <row r="17" spans="2:33" ht="16.2" thickBot="1" x14ac:dyDescent="0.35">
      <c r="B17" s="9">
        <v>13</v>
      </c>
      <c r="C17" s="9" t="s">
        <v>65</v>
      </c>
      <c r="D17" s="11" t="s">
        <v>66</v>
      </c>
      <c r="E17" s="12">
        <v>3234</v>
      </c>
      <c r="F17" s="13" t="s">
        <v>67</v>
      </c>
      <c r="G17" s="14" t="s">
        <v>68</v>
      </c>
      <c r="H17" s="15">
        <v>31</v>
      </c>
      <c r="I17" s="16">
        <v>20570</v>
      </c>
      <c r="J17" s="17">
        <f t="shared" si="1"/>
        <v>20570</v>
      </c>
      <c r="K17" s="18">
        <v>0</v>
      </c>
      <c r="L17" s="17">
        <f t="shared" si="2"/>
        <v>0</v>
      </c>
      <c r="M17" s="17">
        <f t="shared" si="3"/>
        <v>20570</v>
      </c>
      <c r="N17" s="19">
        <f>I17/12</f>
        <v>1714.1666666666667</v>
      </c>
      <c r="O17" s="19">
        <f t="shared" si="10"/>
        <v>1714.1666666666667</v>
      </c>
      <c r="P17" s="20">
        <f t="shared" si="4"/>
        <v>3428.3333333333335</v>
      </c>
      <c r="Q17" s="17">
        <f t="shared" si="5"/>
        <v>3428</v>
      </c>
      <c r="R17" s="19">
        <f>I17/12</f>
        <v>1714.1666666666667</v>
      </c>
      <c r="S17" s="17">
        <f t="shared" si="6"/>
        <v>1714</v>
      </c>
      <c r="T17" s="15">
        <f>ROUND(J17*10%,0)</f>
        <v>2057</v>
      </c>
      <c r="U17" s="19">
        <f>ROUND(M17*0.75%,0)</f>
        <v>154</v>
      </c>
      <c r="V17" s="41">
        <v>130</v>
      </c>
      <c r="W17" s="22"/>
      <c r="X17" s="22"/>
      <c r="Y17" s="22">
        <v>420</v>
      </c>
      <c r="Z17" s="23">
        <f t="shared" si="7"/>
        <v>19523</v>
      </c>
      <c r="AA17" s="24">
        <f t="shared" si="8"/>
        <v>3428</v>
      </c>
      <c r="AB17" s="25">
        <v>2487</v>
      </c>
      <c r="AC17" s="23">
        <f t="shared" si="9"/>
        <v>25438</v>
      </c>
      <c r="AD17" s="26">
        <v>3</v>
      </c>
      <c r="AE17" s="27">
        <f>VLOOKUP(G17,[1]VOW!A14:CD134,17,0)</f>
        <v>25439</v>
      </c>
      <c r="AF17" s="28"/>
      <c r="AG17" s="28"/>
    </row>
    <row r="18" spans="2:33" ht="16.2" thickBot="1" x14ac:dyDescent="0.35">
      <c r="B18" s="9">
        <v>14</v>
      </c>
      <c r="C18" s="9" t="s">
        <v>69</v>
      </c>
      <c r="D18" s="11" t="s">
        <v>70</v>
      </c>
      <c r="E18" s="12">
        <v>4823</v>
      </c>
      <c r="F18" s="13" t="s">
        <v>71</v>
      </c>
      <c r="G18" s="14" t="s">
        <v>72</v>
      </c>
      <c r="H18" s="15">
        <v>31</v>
      </c>
      <c r="I18" s="16">
        <v>9335</v>
      </c>
      <c r="J18" s="17">
        <f t="shared" si="1"/>
        <v>9335</v>
      </c>
      <c r="K18" s="18">
        <v>0</v>
      </c>
      <c r="L18" s="17">
        <f t="shared" si="2"/>
        <v>0</v>
      </c>
      <c r="M18" s="17">
        <f t="shared" si="3"/>
        <v>9335</v>
      </c>
      <c r="N18" s="19">
        <f>I18/12</f>
        <v>777.91666666666663</v>
      </c>
      <c r="O18" s="19">
        <f t="shared" si="10"/>
        <v>777.91666666666663</v>
      </c>
      <c r="P18" s="20">
        <f t="shared" si="4"/>
        <v>1555.8333333333333</v>
      </c>
      <c r="Q18" s="17">
        <f t="shared" si="5"/>
        <v>1556</v>
      </c>
      <c r="R18" s="19">
        <f>I18/12</f>
        <v>777.91666666666663</v>
      </c>
      <c r="S18" s="17">
        <f t="shared" si="6"/>
        <v>778</v>
      </c>
      <c r="T18" s="15">
        <f>ROUND(J18*10%,0)</f>
        <v>934</v>
      </c>
      <c r="U18" s="19">
        <f>ROUND(M18*0.75%,0)</f>
        <v>70</v>
      </c>
      <c r="V18" s="38"/>
      <c r="W18" s="22">
        <v>200</v>
      </c>
      <c r="X18" s="22"/>
      <c r="Y18" s="22"/>
      <c r="Z18" s="23">
        <f t="shared" si="7"/>
        <v>9309</v>
      </c>
      <c r="AA18" s="24">
        <f t="shared" si="8"/>
        <v>1556</v>
      </c>
      <c r="AB18" s="25"/>
      <c r="AC18" s="23">
        <f t="shared" si="9"/>
        <v>10865</v>
      </c>
      <c r="AD18" s="36"/>
      <c r="AE18" s="27">
        <f>VLOOKUP(G18,[1]VOW!A15:CD135,17,0)</f>
        <v>12408</v>
      </c>
      <c r="AF18" s="28"/>
      <c r="AG18" s="28"/>
    </row>
    <row r="19" spans="2:33" ht="16.2" thickBot="1" x14ac:dyDescent="0.35">
      <c r="B19" s="9">
        <v>15</v>
      </c>
      <c r="C19" s="10" t="s">
        <v>73</v>
      </c>
      <c r="D19" s="39">
        <v>101744247697</v>
      </c>
      <c r="E19" s="12">
        <v>15186</v>
      </c>
      <c r="F19" s="13">
        <v>4020934955</v>
      </c>
      <c r="G19" s="14" t="s">
        <v>74</v>
      </c>
      <c r="H19" s="15">
        <v>30</v>
      </c>
      <c r="I19" s="16">
        <v>8096</v>
      </c>
      <c r="J19" s="17">
        <f t="shared" si="1"/>
        <v>7835</v>
      </c>
      <c r="K19" s="18">
        <v>0</v>
      </c>
      <c r="L19" s="17">
        <f t="shared" si="2"/>
        <v>0</v>
      </c>
      <c r="M19" s="17">
        <f t="shared" si="3"/>
        <v>7835</v>
      </c>
      <c r="N19" s="19">
        <f>I19/12</f>
        <v>674.66666666666663</v>
      </c>
      <c r="O19" s="19">
        <f t="shared" si="10"/>
        <v>674.66666666666663</v>
      </c>
      <c r="P19" s="20">
        <f t="shared" si="4"/>
        <v>1349.3333333333333</v>
      </c>
      <c r="Q19" s="17">
        <f t="shared" si="5"/>
        <v>1306</v>
      </c>
      <c r="R19" s="19">
        <f>I19/12</f>
        <v>674.66666666666663</v>
      </c>
      <c r="S19" s="17">
        <f t="shared" si="6"/>
        <v>653</v>
      </c>
      <c r="T19" s="15">
        <f>ROUND(J19*10%,0)</f>
        <v>784</v>
      </c>
      <c r="U19" s="19">
        <f>ROUND(M19*0.75%,0)</f>
        <v>59</v>
      </c>
      <c r="V19" s="38"/>
      <c r="W19" s="22"/>
      <c r="X19" s="22"/>
      <c r="Y19" s="22">
        <v>140</v>
      </c>
      <c r="Z19" s="23">
        <f t="shared" si="7"/>
        <v>7505</v>
      </c>
      <c r="AA19" s="24">
        <f t="shared" si="8"/>
        <v>1306</v>
      </c>
      <c r="AB19" s="25">
        <v>693</v>
      </c>
      <c r="AC19" s="23">
        <f t="shared" si="9"/>
        <v>9504</v>
      </c>
      <c r="AD19" s="26">
        <v>2.1</v>
      </c>
      <c r="AE19" s="27">
        <f>VLOOKUP(G19,[1]VOW!A16:CD136,17,0)</f>
        <v>9497</v>
      </c>
      <c r="AF19" s="28"/>
      <c r="AG19" s="28"/>
    </row>
    <row r="20" spans="2:33" ht="15.6" thickBot="1" x14ac:dyDescent="0.35">
      <c r="B20" s="9">
        <v>16</v>
      </c>
      <c r="C20" s="10" t="s">
        <v>75</v>
      </c>
      <c r="D20" s="11" t="e">
        <v>#N/A</v>
      </c>
      <c r="E20" s="12" t="e">
        <v>#N/A</v>
      </c>
      <c r="F20" s="13" t="s">
        <v>76</v>
      </c>
      <c r="G20" s="47" t="s">
        <v>77</v>
      </c>
      <c r="H20" s="15">
        <v>31</v>
      </c>
      <c r="I20" s="31">
        <v>9876</v>
      </c>
      <c r="J20" s="17">
        <f t="shared" si="1"/>
        <v>9876</v>
      </c>
      <c r="K20" s="32">
        <v>14815</v>
      </c>
      <c r="L20" s="17">
        <f t="shared" si="2"/>
        <v>14815</v>
      </c>
      <c r="M20" s="17">
        <f t="shared" si="3"/>
        <v>24691</v>
      </c>
      <c r="N20" s="33">
        <v>0</v>
      </c>
      <c r="O20" s="33">
        <f t="shared" si="10"/>
        <v>0</v>
      </c>
      <c r="P20" s="20">
        <f t="shared" si="4"/>
        <v>0</v>
      </c>
      <c r="Q20" s="17">
        <f t="shared" si="5"/>
        <v>0</v>
      </c>
      <c r="R20" s="33">
        <v>0</v>
      </c>
      <c r="S20" s="17">
        <f t="shared" si="6"/>
        <v>0</v>
      </c>
      <c r="T20" s="33">
        <v>0</v>
      </c>
      <c r="U20" s="33">
        <v>0</v>
      </c>
      <c r="V20" s="34">
        <v>130</v>
      </c>
      <c r="W20" s="35"/>
      <c r="X20" s="35"/>
      <c r="Y20" s="35">
        <f>5000+140</f>
        <v>5140</v>
      </c>
      <c r="Z20" s="23">
        <f t="shared" si="7"/>
        <v>19421</v>
      </c>
      <c r="AA20" s="24">
        <f t="shared" si="8"/>
        <v>0</v>
      </c>
      <c r="AB20" s="25"/>
      <c r="AC20" s="23">
        <f t="shared" si="9"/>
        <v>19421</v>
      </c>
      <c r="AD20" s="36"/>
      <c r="AE20" s="27" t="e">
        <f>VLOOKUP(G20,[1]VOW!A17:CD137,17,0)</f>
        <v>#N/A</v>
      </c>
      <c r="AF20" s="28"/>
      <c r="AG20" s="28"/>
    </row>
    <row r="21" spans="2:33" ht="16.2" thickBot="1" x14ac:dyDescent="0.35">
      <c r="B21" s="9">
        <v>17</v>
      </c>
      <c r="C21" s="9" t="s">
        <v>78</v>
      </c>
      <c r="D21" s="11" t="s">
        <v>79</v>
      </c>
      <c r="E21" s="12">
        <v>4915</v>
      </c>
      <c r="F21" s="13" t="s">
        <v>80</v>
      </c>
      <c r="G21" s="14" t="s">
        <v>81</v>
      </c>
      <c r="H21" s="15">
        <v>31</v>
      </c>
      <c r="I21" s="16">
        <v>8068</v>
      </c>
      <c r="J21" s="17">
        <f t="shared" si="1"/>
        <v>8068</v>
      </c>
      <c r="K21" s="18">
        <v>8068</v>
      </c>
      <c r="L21" s="17">
        <f t="shared" si="2"/>
        <v>8068</v>
      </c>
      <c r="M21" s="17">
        <f t="shared" si="3"/>
        <v>16136</v>
      </c>
      <c r="N21" s="19">
        <v>1344</v>
      </c>
      <c r="O21" s="19">
        <f t="shared" si="10"/>
        <v>1344</v>
      </c>
      <c r="P21" s="20">
        <f t="shared" si="4"/>
        <v>2688</v>
      </c>
      <c r="Q21" s="17">
        <f t="shared" si="5"/>
        <v>2688</v>
      </c>
      <c r="R21" s="19">
        <v>0</v>
      </c>
      <c r="S21" s="17">
        <f t="shared" si="6"/>
        <v>0</v>
      </c>
      <c r="T21" s="15">
        <f t="shared" ref="T21:T26" si="11">ROUND(J21*10%,0)</f>
        <v>807</v>
      </c>
      <c r="U21" s="19">
        <f t="shared" ref="U21:U26" si="12">ROUND(M21*0.75%,0)</f>
        <v>121</v>
      </c>
      <c r="V21" s="41">
        <v>130</v>
      </c>
      <c r="W21" s="22"/>
      <c r="X21" s="22"/>
      <c r="Y21" s="22">
        <v>280</v>
      </c>
      <c r="Z21" s="23">
        <f t="shared" si="7"/>
        <v>14798</v>
      </c>
      <c r="AA21" s="24">
        <f t="shared" si="8"/>
        <v>2688</v>
      </c>
      <c r="AB21" s="25">
        <v>2660</v>
      </c>
      <c r="AC21" s="23">
        <f t="shared" si="9"/>
        <v>20146</v>
      </c>
      <c r="AD21" s="26">
        <v>4.4000000000000004</v>
      </c>
      <c r="AE21" s="27">
        <f>VLOOKUP(G21,[1]VOW!A18:CD138,17,0)</f>
        <v>20159</v>
      </c>
      <c r="AF21" s="28"/>
      <c r="AG21" s="28"/>
    </row>
    <row r="22" spans="2:33" ht="16.2" thickBot="1" x14ac:dyDescent="0.35">
      <c r="B22" s="9">
        <v>18</v>
      </c>
      <c r="C22" s="9" t="s">
        <v>82</v>
      </c>
      <c r="D22" s="39">
        <v>101744247744</v>
      </c>
      <c r="E22" s="12">
        <v>15191</v>
      </c>
      <c r="F22" s="13">
        <v>4020934963</v>
      </c>
      <c r="G22" s="14" t="s">
        <v>83</v>
      </c>
      <c r="H22" s="15">
        <v>31</v>
      </c>
      <c r="I22" s="16">
        <v>6984</v>
      </c>
      <c r="J22" s="17">
        <f t="shared" si="1"/>
        <v>6984</v>
      </c>
      <c r="K22" s="18">
        <v>10475</v>
      </c>
      <c r="L22" s="17">
        <f t="shared" si="2"/>
        <v>10475</v>
      </c>
      <c r="M22" s="17">
        <f t="shared" si="3"/>
        <v>17459</v>
      </c>
      <c r="N22" s="19">
        <v>0</v>
      </c>
      <c r="O22" s="19">
        <v>0</v>
      </c>
      <c r="P22" s="20">
        <f t="shared" si="4"/>
        <v>0</v>
      </c>
      <c r="Q22" s="17">
        <f t="shared" si="5"/>
        <v>0</v>
      </c>
      <c r="R22" s="19">
        <v>0</v>
      </c>
      <c r="S22" s="17">
        <f t="shared" si="6"/>
        <v>0</v>
      </c>
      <c r="T22" s="15">
        <f t="shared" si="11"/>
        <v>698</v>
      </c>
      <c r="U22" s="19">
        <f t="shared" si="12"/>
        <v>131</v>
      </c>
      <c r="V22" s="41">
        <v>130</v>
      </c>
      <c r="W22" s="22"/>
      <c r="X22" s="22"/>
      <c r="Y22" s="22">
        <v>140</v>
      </c>
      <c r="Z22" s="23">
        <f t="shared" si="7"/>
        <v>16360</v>
      </c>
      <c r="AA22" s="24">
        <f t="shared" si="8"/>
        <v>0</v>
      </c>
      <c r="AB22" s="25">
        <v>2534</v>
      </c>
      <c r="AC22" s="23">
        <f t="shared" si="9"/>
        <v>18894</v>
      </c>
      <c r="AD22" s="26">
        <v>4.5</v>
      </c>
      <c r="AE22" s="27" t="e">
        <f>VLOOKUP(G22,[1]VOW!A19:CD139,17,0)</f>
        <v>#N/A</v>
      </c>
      <c r="AF22" s="28"/>
      <c r="AG22" s="28"/>
    </row>
    <row r="23" spans="2:33" ht="16.2" thickBot="1" x14ac:dyDescent="0.35">
      <c r="B23" s="9">
        <v>19</v>
      </c>
      <c r="C23" s="9" t="s">
        <v>84</v>
      </c>
      <c r="D23" s="11" t="s">
        <v>85</v>
      </c>
      <c r="E23" s="12">
        <v>3259</v>
      </c>
      <c r="F23" s="13" t="s">
        <v>86</v>
      </c>
      <c r="G23" s="14" t="s">
        <v>87</v>
      </c>
      <c r="H23" s="15">
        <v>31</v>
      </c>
      <c r="I23" s="16">
        <v>15780</v>
      </c>
      <c r="J23" s="17">
        <f t="shared" si="1"/>
        <v>15780</v>
      </c>
      <c r="K23" s="18">
        <v>0</v>
      </c>
      <c r="L23" s="17">
        <f t="shared" si="2"/>
        <v>0</v>
      </c>
      <c r="M23" s="17">
        <f t="shared" si="3"/>
        <v>15780</v>
      </c>
      <c r="N23" s="19">
        <f>I23/12</f>
        <v>1315</v>
      </c>
      <c r="O23" s="19">
        <f>N23</f>
        <v>1315</v>
      </c>
      <c r="P23" s="20">
        <f t="shared" si="4"/>
        <v>2630</v>
      </c>
      <c r="Q23" s="17">
        <f t="shared" si="5"/>
        <v>2630</v>
      </c>
      <c r="R23" s="19">
        <f>I23/12</f>
        <v>1315</v>
      </c>
      <c r="S23" s="17">
        <f t="shared" si="6"/>
        <v>1315</v>
      </c>
      <c r="T23" s="15">
        <f t="shared" si="11"/>
        <v>1578</v>
      </c>
      <c r="U23" s="19">
        <f t="shared" si="12"/>
        <v>118</v>
      </c>
      <c r="V23" s="41">
        <v>130</v>
      </c>
      <c r="W23" s="22"/>
      <c r="X23" s="22">
        <v>301</v>
      </c>
      <c r="Y23" s="22">
        <v>420</v>
      </c>
      <c r="Z23" s="23">
        <f t="shared" si="7"/>
        <v>15150</v>
      </c>
      <c r="AA23" s="24">
        <f t="shared" si="8"/>
        <v>2630</v>
      </c>
      <c r="AB23" s="25">
        <v>1672</v>
      </c>
      <c r="AC23" s="23">
        <f t="shared" si="9"/>
        <v>19452</v>
      </c>
      <c r="AD23" s="26">
        <v>2.6</v>
      </c>
      <c r="AE23" s="27">
        <f>VLOOKUP(G23,[1]VOW!A20:CD140,17,0)</f>
        <v>19433</v>
      </c>
      <c r="AF23" s="28"/>
      <c r="AG23" s="28"/>
    </row>
    <row r="24" spans="2:33" ht="16.2" thickBot="1" x14ac:dyDescent="0.35">
      <c r="B24" s="9">
        <v>20</v>
      </c>
      <c r="C24" s="9" t="s">
        <v>88</v>
      </c>
      <c r="D24" s="11" t="s">
        <v>89</v>
      </c>
      <c r="E24" s="12">
        <v>4456</v>
      </c>
      <c r="F24" s="13" t="s">
        <v>90</v>
      </c>
      <c r="G24" s="14" t="s">
        <v>91</v>
      </c>
      <c r="H24" s="15">
        <v>30</v>
      </c>
      <c r="I24" s="16">
        <v>7309</v>
      </c>
      <c r="J24" s="17">
        <f t="shared" si="1"/>
        <v>7073</v>
      </c>
      <c r="K24" s="18">
        <v>0</v>
      </c>
      <c r="L24" s="17">
        <f t="shared" si="2"/>
        <v>0</v>
      </c>
      <c r="M24" s="17">
        <f t="shared" si="3"/>
        <v>7073</v>
      </c>
      <c r="N24" s="19">
        <f>I24/12</f>
        <v>609.08333333333337</v>
      </c>
      <c r="O24" s="19">
        <f>N24</f>
        <v>609.08333333333337</v>
      </c>
      <c r="P24" s="20">
        <f t="shared" si="4"/>
        <v>1218.1666666666667</v>
      </c>
      <c r="Q24" s="17">
        <f t="shared" si="5"/>
        <v>1179</v>
      </c>
      <c r="R24" s="19">
        <f>I24/12</f>
        <v>609.08333333333337</v>
      </c>
      <c r="S24" s="17">
        <f t="shared" si="6"/>
        <v>589</v>
      </c>
      <c r="T24" s="15">
        <f t="shared" si="11"/>
        <v>707</v>
      </c>
      <c r="U24" s="19">
        <f t="shared" si="12"/>
        <v>53</v>
      </c>
      <c r="V24" s="38"/>
      <c r="W24" s="22"/>
      <c r="X24" s="22"/>
      <c r="Y24" s="22"/>
      <c r="Z24" s="23">
        <f t="shared" si="7"/>
        <v>6902</v>
      </c>
      <c r="AA24" s="24">
        <f t="shared" si="8"/>
        <v>1179</v>
      </c>
      <c r="AB24" s="25">
        <v>184</v>
      </c>
      <c r="AC24" s="23">
        <f t="shared" si="9"/>
        <v>8265</v>
      </c>
      <c r="AD24" s="26">
        <v>0.6</v>
      </c>
      <c r="AE24" s="27">
        <f>VLOOKUP(G24,[1]VOW!A21:CD141,17,0)</f>
        <v>8257</v>
      </c>
      <c r="AF24" s="28"/>
      <c r="AG24" s="28"/>
    </row>
    <row r="25" spans="2:33" ht="16.2" thickBot="1" x14ac:dyDescent="0.35">
      <c r="B25" s="9">
        <v>21</v>
      </c>
      <c r="C25" s="10" t="s">
        <v>92</v>
      </c>
      <c r="D25" s="11" t="s">
        <v>93</v>
      </c>
      <c r="E25" s="12">
        <v>4743</v>
      </c>
      <c r="F25" s="13" t="s">
        <v>94</v>
      </c>
      <c r="G25" s="14" t="s">
        <v>95</v>
      </c>
      <c r="H25" s="15">
        <v>29</v>
      </c>
      <c r="I25" s="16">
        <v>4990</v>
      </c>
      <c r="J25" s="17">
        <f t="shared" si="1"/>
        <v>4668</v>
      </c>
      <c r="K25" s="18">
        <v>4990</v>
      </c>
      <c r="L25" s="17">
        <f t="shared" si="2"/>
        <v>4668</v>
      </c>
      <c r="M25" s="17">
        <f t="shared" si="3"/>
        <v>9336</v>
      </c>
      <c r="N25" s="19">
        <v>831</v>
      </c>
      <c r="O25" s="19">
        <v>832</v>
      </c>
      <c r="P25" s="20">
        <f t="shared" si="4"/>
        <v>1663</v>
      </c>
      <c r="Q25" s="17">
        <f t="shared" si="5"/>
        <v>1556</v>
      </c>
      <c r="R25" s="19">
        <v>0</v>
      </c>
      <c r="S25" s="17">
        <f t="shared" si="6"/>
        <v>0</v>
      </c>
      <c r="T25" s="15">
        <f t="shared" si="11"/>
        <v>467</v>
      </c>
      <c r="U25" s="19">
        <f t="shared" si="12"/>
        <v>70</v>
      </c>
      <c r="V25" s="38"/>
      <c r="W25" s="22"/>
      <c r="X25" s="22"/>
      <c r="Y25" s="22">
        <v>420</v>
      </c>
      <c r="Z25" s="23">
        <f t="shared" si="7"/>
        <v>8379</v>
      </c>
      <c r="AA25" s="24">
        <f t="shared" si="8"/>
        <v>1556</v>
      </c>
      <c r="AB25" s="25">
        <v>3234</v>
      </c>
      <c r="AC25" s="23">
        <f t="shared" si="9"/>
        <v>13169</v>
      </c>
      <c r="AD25" s="26">
        <v>8.6</v>
      </c>
      <c r="AE25" s="27">
        <f>VLOOKUP(G25,[1]VOW!A22:CD142,17,0)</f>
        <v>13165</v>
      </c>
      <c r="AF25" s="28"/>
      <c r="AG25" s="28"/>
    </row>
    <row r="26" spans="2:33" ht="16.2" thickBot="1" x14ac:dyDescent="0.35">
      <c r="B26" s="9">
        <v>22</v>
      </c>
      <c r="C26" s="10" t="s">
        <v>96</v>
      </c>
      <c r="D26" s="11" t="s">
        <v>97</v>
      </c>
      <c r="E26" s="12">
        <v>4407</v>
      </c>
      <c r="F26" s="13" t="s">
        <v>98</v>
      </c>
      <c r="G26" s="14" t="s">
        <v>99</v>
      </c>
      <c r="H26" s="15">
        <v>29</v>
      </c>
      <c r="I26" s="16">
        <v>13319</v>
      </c>
      <c r="J26" s="17">
        <f t="shared" si="1"/>
        <v>12460</v>
      </c>
      <c r="K26" s="18">
        <v>0</v>
      </c>
      <c r="L26" s="17">
        <f t="shared" si="2"/>
        <v>0</v>
      </c>
      <c r="M26" s="17">
        <f t="shared" si="3"/>
        <v>12460</v>
      </c>
      <c r="N26" s="19">
        <f>I26/12</f>
        <v>1109.9166666666667</v>
      </c>
      <c r="O26" s="19">
        <f>N26</f>
        <v>1109.9166666666667</v>
      </c>
      <c r="P26" s="20">
        <f t="shared" si="4"/>
        <v>2219.8333333333335</v>
      </c>
      <c r="Q26" s="17">
        <f t="shared" si="5"/>
        <v>2077</v>
      </c>
      <c r="R26" s="19">
        <f>I26/12</f>
        <v>1109.9166666666667</v>
      </c>
      <c r="S26" s="17">
        <f t="shared" si="6"/>
        <v>1038</v>
      </c>
      <c r="T26" s="15">
        <f t="shared" si="11"/>
        <v>1246</v>
      </c>
      <c r="U26" s="19">
        <f t="shared" si="12"/>
        <v>93</v>
      </c>
      <c r="V26" s="41">
        <v>110</v>
      </c>
      <c r="W26" s="22"/>
      <c r="X26" s="22">
        <v>301</v>
      </c>
      <c r="Y26" s="22">
        <f>1000+280</f>
        <v>1280</v>
      </c>
      <c r="Z26" s="23">
        <f t="shared" si="7"/>
        <v>11070</v>
      </c>
      <c r="AA26" s="24">
        <f t="shared" si="8"/>
        <v>2077</v>
      </c>
      <c r="AB26" s="25">
        <v>1611</v>
      </c>
      <c r="AC26" s="23">
        <f t="shared" si="9"/>
        <v>14758</v>
      </c>
      <c r="AD26" s="26">
        <v>3</v>
      </c>
      <c r="AE26" s="27" t="e">
        <f>VLOOKUP(G26,[1]VOW!A23:CD143,17,0)</f>
        <v>#N/A</v>
      </c>
      <c r="AF26" s="28"/>
      <c r="AG26" s="28"/>
    </row>
    <row r="27" spans="2:33" ht="16.2" thickBot="1" x14ac:dyDescent="0.35">
      <c r="B27" s="9">
        <v>23</v>
      </c>
      <c r="C27" s="10" t="s">
        <v>100</v>
      </c>
      <c r="D27" s="13" t="e">
        <v>#N/A</v>
      </c>
      <c r="E27" s="12" t="e">
        <v>#N/A</v>
      </c>
      <c r="F27" s="13" t="e">
        <v>#N/A</v>
      </c>
      <c r="G27" s="48" t="s">
        <v>101</v>
      </c>
      <c r="H27" s="15">
        <v>31</v>
      </c>
      <c r="I27" s="43">
        <v>7000</v>
      </c>
      <c r="J27" s="17">
        <f t="shared" si="1"/>
        <v>7000</v>
      </c>
      <c r="K27" s="44"/>
      <c r="L27" s="17">
        <f t="shared" si="2"/>
        <v>0</v>
      </c>
      <c r="M27" s="17">
        <f t="shared" si="3"/>
        <v>7000</v>
      </c>
      <c r="N27" s="20"/>
      <c r="O27" s="20"/>
      <c r="P27" s="20">
        <f t="shared" si="4"/>
        <v>0</v>
      </c>
      <c r="Q27" s="17">
        <f t="shared" si="5"/>
        <v>0</v>
      </c>
      <c r="R27" s="20"/>
      <c r="S27" s="17">
        <f t="shared" si="6"/>
        <v>0</v>
      </c>
      <c r="T27" s="29">
        <v>0</v>
      </c>
      <c r="U27" s="20">
        <v>0</v>
      </c>
      <c r="V27" s="49"/>
      <c r="W27" s="46"/>
      <c r="X27" s="46"/>
      <c r="Y27" s="46">
        <f>1000+420</f>
        <v>1420</v>
      </c>
      <c r="Z27" s="23">
        <f t="shared" si="7"/>
        <v>5580</v>
      </c>
      <c r="AA27" s="24">
        <f t="shared" si="8"/>
        <v>0</v>
      </c>
      <c r="AB27" s="25">
        <v>675</v>
      </c>
      <c r="AC27" s="23">
        <f t="shared" si="9"/>
        <v>6255</v>
      </c>
      <c r="AD27" s="26">
        <v>3</v>
      </c>
      <c r="AE27" s="27" t="e">
        <f>VLOOKUP(G27,[1]VOW!A24:CD144,17,0)</f>
        <v>#N/A</v>
      </c>
      <c r="AF27" s="28"/>
      <c r="AG27" s="28"/>
    </row>
    <row r="28" spans="2:33" ht="16.2" thickBot="1" x14ac:dyDescent="0.35">
      <c r="B28" s="9">
        <v>24</v>
      </c>
      <c r="C28" s="10" t="s">
        <v>102</v>
      </c>
      <c r="D28" s="11" t="s">
        <v>103</v>
      </c>
      <c r="E28" s="12">
        <v>4317</v>
      </c>
      <c r="F28" s="13" t="s">
        <v>104</v>
      </c>
      <c r="G28" s="14" t="s">
        <v>105</v>
      </c>
      <c r="H28" s="15">
        <v>31</v>
      </c>
      <c r="I28" s="16">
        <v>9095</v>
      </c>
      <c r="J28" s="17">
        <f t="shared" si="1"/>
        <v>9095</v>
      </c>
      <c r="K28" s="18">
        <v>0</v>
      </c>
      <c r="L28" s="17">
        <f t="shared" si="2"/>
        <v>0</v>
      </c>
      <c r="M28" s="17">
        <f t="shared" si="3"/>
        <v>9095</v>
      </c>
      <c r="N28" s="19">
        <f>I28/12</f>
        <v>757.91666666666663</v>
      </c>
      <c r="O28" s="19">
        <f>N28</f>
        <v>757.91666666666663</v>
      </c>
      <c r="P28" s="20">
        <f t="shared" si="4"/>
        <v>1515.8333333333333</v>
      </c>
      <c r="Q28" s="17">
        <f t="shared" si="5"/>
        <v>1516</v>
      </c>
      <c r="R28" s="19">
        <f>I28/12</f>
        <v>757.91666666666663</v>
      </c>
      <c r="S28" s="17">
        <f t="shared" si="6"/>
        <v>758</v>
      </c>
      <c r="T28" s="15">
        <f>ROUND(J28*10%,0)</f>
        <v>910</v>
      </c>
      <c r="U28" s="19">
        <f t="shared" ref="U28:U37" si="13">ROUND(M28*0.75%,0)</f>
        <v>68</v>
      </c>
      <c r="V28" s="38"/>
      <c r="W28" s="22"/>
      <c r="X28" s="22"/>
      <c r="Y28" s="50">
        <v>420</v>
      </c>
      <c r="Z28" s="23">
        <f t="shared" si="7"/>
        <v>8455</v>
      </c>
      <c r="AA28" s="24">
        <f t="shared" si="8"/>
        <v>1516</v>
      </c>
      <c r="AB28" s="25">
        <v>3303</v>
      </c>
      <c r="AC28" s="23">
        <f t="shared" si="9"/>
        <v>13274</v>
      </c>
      <c r="AD28" s="26">
        <v>9</v>
      </c>
      <c r="AE28" s="27" t="e">
        <f>VLOOKUP(G28,[1]VOW!A25:CD145,17,0)</f>
        <v>#N/A</v>
      </c>
      <c r="AF28" s="28"/>
      <c r="AG28" s="28"/>
    </row>
    <row r="29" spans="2:33" ht="16.2" thickBot="1" x14ac:dyDescent="0.35">
      <c r="B29" s="9">
        <v>25</v>
      </c>
      <c r="C29" s="10" t="s">
        <v>106</v>
      </c>
      <c r="D29" s="11" t="s">
        <v>107</v>
      </c>
      <c r="E29" s="12">
        <v>4734</v>
      </c>
      <c r="F29" s="13" t="s">
        <v>108</v>
      </c>
      <c r="G29" s="14" t="s">
        <v>109</v>
      </c>
      <c r="H29" s="15">
        <v>31</v>
      </c>
      <c r="I29" s="16">
        <v>6565</v>
      </c>
      <c r="J29" s="17">
        <f t="shared" si="1"/>
        <v>6565</v>
      </c>
      <c r="K29" s="18">
        <v>0</v>
      </c>
      <c r="L29" s="17">
        <f t="shared" si="2"/>
        <v>0</v>
      </c>
      <c r="M29" s="17">
        <f t="shared" si="3"/>
        <v>6565</v>
      </c>
      <c r="N29" s="19">
        <f>I29/12</f>
        <v>547.08333333333337</v>
      </c>
      <c r="O29" s="19">
        <f>N29</f>
        <v>547.08333333333337</v>
      </c>
      <c r="P29" s="20">
        <f t="shared" si="4"/>
        <v>1094.1666666666667</v>
      </c>
      <c r="Q29" s="17">
        <f t="shared" si="5"/>
        <v>1094</v>
      </c>
      <c r="R29" s="19">
        <f>I29/12</f>
        <v>547.08333333333337</v>
      </c>
      <c r="S29" s="17">
        <f t="shared" si="6"/>
        <v>547</v>
      </c>
      <c r="T29" s="15">
        <f>ROUND(J29*10%,0)</f>
        <v>657</v>
      </c>
      <c r="U29" s="19">
        <f t="shared" si="13"/>
        <v>49</v>
      </c>
      <c r="V29" s="38"/>
      <c r="W29" s="22"/>
      <c r="X29" s="22"/>
      <c r="Y29" s="22">
        <v>280</v>
      </c>
      <c r="Z29" s="23">
        <f t="shared" si="7"/>
        <v>6126</v>
      </c>
      <c r="AA29" s="24">
        <f t="shared" si="8"/>
        <v>1094</v>
      </c>
      <c r="AB29" s="25">
        <v>2928</v>
      </c>
      <c r="AC29" s="23">
        <f t="shared" si="9"/>
        <v>10148</v>
      </c>
      <c r="AD29" s="26">
        <v>13.3</v>
      </c>
      <c r="AE29" s="27" t="e">
        <f>VLOOKUP(G29,[1]VOW!A26:CD146,17,0)</f>
        <v>#N/A</v>
      </c>
      <c r="AF29" s="28"/>
      <c r="AG29" s="28"/>
    </row>
    <row r="30" spans="2:33" ht="16.2" thickBot="1" x14ac:dyDescent="0.35">
      <c r="B30" s="9">
        <v>26</v>
      </c>
      <c r="C30" s="9" t="s">
        <v>110</v>
      </c>
      <c r="D30" s="11" t="e">
        <v>#N/A</v>
      </c>
      <c r="E30" s="12" t="e">
        <v>#N/A</v>
      </c>
      <c r="F30" s="13" t="s">
        <v>111</v>
      </c>
      <c r="G30" s="30" t="s">
        <v>112</v>
      </c>
      <c r="H30" s="15">
        <v>31</v>
      </c>
      <c r="I30" s="31">
        <v>4683</v>
      </c>
      <c r="J30" s="17">
        <f t="shared" si="1"/>
        <v>4683</v>
      </c>
      <c r="K30" s="32">
        <v>7024</v>
      </c>
      <c r="L30" s="17">
        <f t="shared" si="2"/>
        <v>7024</v>
      </c>
      <c r="M30" s="17">
        <f t="shared" si="3"/>
        <v>11707</v>
      </c>
      <c r="N30" s="33">
        <v>0</v>
      </c>
      <c r="O30" s="33">
        <v>0</v>
      </c>
      <c r="P30" s="20">
        <f t="shared" si="4"/>
        <v>0</v>
      </c>
      <c r="Q30" s="17">
        <f t="shared" si="5"/>
        <v>0</v>
      </c>
      <c r="R30" s="33">
        <v>0</v>
      </c>
      <c r="S30" s="17">
        <f t="shared" si="6"/>
        <v>0</v>
      </c>
      <c r="T30" s="33">
        <v>0</v>
      </c>
      <c r="U30" s="33">
        <f t="shared" si="13"/>
        <v>88</v>
      </c>
      <c r="V30" s="34">
        <v>110</v>
      </c>
      <c r="W30" s="35"/>
      <c r="X30" s="35"/>
      <c r="Y30" s="35"/>
      <c r="Z30" s="23">
        <f t="shared" si="7"/>
        <v>11509</v>
      </c>
      <c r="AA30" s="24">
        <f t="shared" si="8"/>
        <v>0</v>
      </c>
      <c r="AB30" s="25">
        <v>754</v>
      </c>
      <c r="AC30" s="23">
        <f t="shared" si="9"/>
        <v>12263</v>
      </c>
      <c r="AD30" s="26">
        <v>2</v>
      </c>
      <c r="AE30" s="27">
        <f>VLOOKUP(G30,[1]VOW!A27:CD147,17,0)</f>
        <v>12264</v>
      </c>
      <c r="AF30" s="28"/>
      <c r="AG30" s="28"/>
    </row>
    <row r="31" spans="2:33" ht="15.6" thickBot="1" x14ac:dyDescent="0.35">
      <c r="B31" s="9">
        <v>27</v>
      </c>
      <c r="C31" s="9" t="s">
        <v>113</v>
      </c>
      <c r="D31" s="51">
        <v>101728248369</v>
      </c>
      <c r="E31" s="12">
        <v>15181</v>
      </c>
      <c r="F31" s="13">
        <v>4020917993</v>
      </c>
      <c r="G31" s="52" t="s">
        <v>114</v>
      </c>
      <c r="H31" s="15">
        <v>19</v>
      </c>
      <c r="I31" s="16">
        <v>8100</v>
      </c>
      <c r="J31" s="17">
        <f t="shared" si="1"/>
        <v>4965</v>
      </c>
      <c r="K31" s="18">
        <v>0</v>
      </c>
      <c r="L31" s="17">
        <f t="shared" si="2"/>
        <v>0</v>
      </c>
      <c r="M31" s="17">
        <f t="shared" si="3"/>
        <v>4965</v>
      </c>
      <c r="N31" s="19">
        <v>675</v>
      </c>
      <c r="O31" s="19">
        <v>675</v>
      </c>
      <c r="P31" s="20">
        <f t="shared" si="4"/>
        <v>1350</v>
      </c>
      <c r="Q31" s="17">
        <f t="shared" si="5"/>
        <v>827</v>
      </c>
      <c r="R31" s="19">
        <v>675</v>
      </c>
      <c r="S31" s="17">
        <f t="shared" si="6"/>
        <v>414</v>
      </c>
      <c r="T31" s="15">
        <f>ROUND(J31*10%,0)</f>
        <v>497</v>
      </c>
      <c r="U31" s="19">
        <f t="shared" si="13"/>
        <v>37</v>
      </c>
      <c r="V31" s="41"/>
      <c r="W31" s="22"/>
      <c r="X31" s="22"/>
      <c r="Y31" s="22"/>
      <c r="Z31" s="23">
        <f t="shared" si="7"/>
        <v>4845</v>
      </c>
      <c r="AA31" s="24">
        <f t="shared" si="8"/>
        <v>827</v>
      </c>
      <c r="AB31" s="25">
        <v>981</v>
      </c>
      <c r="AC31" s="23">
        <f t="shared" si="9"/>
        <v>6653</v>
      </c>
      <c r="AD31" s="26">
        <v>3</v>
      </c>
      <c r="AE31" s="27">
        <f>VLOOKUP(G31,[1]VOW!A28:CD148,17,0)</f>
        <v>6651</v>
      </c>
      <c r="AF31" s="28"/>
      <c r="AG31" s="28"/>
    </row>
    <row r="32" spans="2:33" ht="16.2" thickBot="1" x14ac:dyDescent="0.35">
      <c r="B32" s="9">
        <v>28</v>
      </c>
      <c r="C32" s="10" t="s">
        <v>115</v>
      </c>
      <c r="D32" s="11" t="s">
        <v>116</v>
      </c>
      <c r="E32" s="12">
        <v>4746</v>
      </c>
      <c r="F32" s="13" t="s">
        <v>117</v>
      </c>
      <c r="G32" s="14" t="s">
        <v>118</v>
      </c>
      <c r="H32" s="15">
        <v>29</v>
      </c>
      <c r="I32" s="16">
        <v>10505</v>
      </c>
      <c r="J32" s="17">
        <f t="shared" si="1"/>
        <v>9827</v>
      </c>
      <c r="K32" s="18">
        <v>0</v>
      </c>
      <c r="L32" s="17">
        <f t="shared" si="2"/>
        <v>0</v>
      </c>
      <c r="M32" s="17">
        <f t="shared" si="3"/>
        <v>9827</v>
      </c>
      <c r="N32" s="19">
        <f>I32/12</f>
        <v>875.41666666666663</v>
      </c>
      <c r="O32" s="19">
        <f>N32</f>
        <v>875.41666666666663</v>
      </c>
      <c r="P32" s="20">
        <f t="shared" si="4"/>
        <v>1750.8333333333333</v>
      </c>
      <c r="Q32" s="17">
        <f t="shared" si="5"/>
        <v>1638</v>
      </c>
      <c r="R32" s="19">
        <f>I32/12</f>
        <v>875.41666666666663</v>
      </c>
      <c r="S32" s="17">
        <f t="shared" si="6"/>
        <v>819</v>
      </c>
      <c r="T32" s="15">
        <f>ROUND(J32*10%,0)</f>
        <v>983</v>
      </c>
      <c r="U32" s="19">
        <f t="shared" si="13"/>
        <v>74</v>
      </c>
      <c r="V32" s="41"/>
      <c r="W32" s="22"/>
      <c r="X32" s="22"/>
      <c r="Y32" s="22">
        <f>1250+140</f>
        <v>1390</v>
      </c>
      <c r="Z32" s="23">
        <f t="shared" si="7"/>
        <v>8199</v>
      </c>
      <c r="AA32" s="24">
        <f t="shared" si="8"/>
        <v>1638</v>
      </c>
      <c r="AB32" s="25">
        <v>2544</v>
      </c>
      <c r="AC32" s="23">
        <f t="shared" si="9"/>
        <v>12381</v>
      </c>
      <c r="AD32" s="26">
        <v>6</v>
      </c>
      <c r="AE32" s="27" t="e">
        <f>VLOOKUP(G32,[1]VOW!A29:CD149,17,0)</f>
        <v>#N/A</v>
      </c>
      <c r="AF32" s="28"/>
      <c r="AG32" s="28"/>
    </row>
    <row r="33" spans="2:33" ht="16.2" thickBot="1" x14ac:dyDescent="0.35">
      <c r="B33" s="9">
        <v>29</v>
      </c>
      <c r="C33" s="9" t="s">
        <v>119</v>
      </c>
      <c r="D33" s="11" t="s">
        <v>120</v>
      </c>
      <c r="E33" s="12">
        <v>4462</v>
      </c>
      <c r="F33" s="13" t="s">
        <v>121</v>
      </c>
      <c r="G33" s="14" t="s">
        <v>122</v>
      </c>
      <c r="H33" s="15">
        <v>31</v>
      </c>
      <c r="I33" s="16">
        <v>8328</v>
      </c>
      <c r="J33" s="17">
        <f t="shared" si="1"/>
        <v>8328</v>
      </c>
      <c r="K33" s="18">
        <v>8328</v>
      </c>
      <c r="L33" s="17">
        <f t="shared" si="2"/>
        <v>8328</v>
      </c>
      <c r="M33" s="17">
        <f t="shared" si="3"/>
        <v>16656</v>
      </c>
      <c r="N33" s="19">
        <v>1388</v>
      </c>
      <c r="O33" s="19">
        <f>N33</f>
        <v>1388</v>
      </c>
      <c r="P33" s="20">
        <f t="shared" si="4"/>
        <v>2776</v>
      </c>
      <c r="Q33" s="17">
        <f t="shared" si="5"/>
        <v>2776</v>
      </c>
      <c r="R33" s="19">
        <v>0</v>
      </c>
      <c r="S33" s="17">
        <f t="shared" si="6"/>
        <v>0</v>
      </c>
      <c r="T33" s="15">
        <f>ROUND(J33*10%,0)</f>
        <v>833</v>
      </c>
      <c r="U33" s="19">
        <f t="shared" si="13"/>
        <v>125</v>
      </c>
      <c r="V33" s="41">
        <v>130</v>
      </c>
      <c r="W33" s="22"/>
      <c r="X33" s="22">
        <v>301</v>
      </c>
      <c r="Y33" s="22">
        <v>700</v>
      </c>
      <c r="Z33" s="23">
        <f t="shared" si="7"/>
        <v>15169</v>
      </c>
      <c r="AA33" s="24">
        <f t="shared" si="8"/>
        <v>2776</v>
      </c>
      <c r="AB33" s="25">
        <v>2508</v>
      </c>
      <c r="AC33" s="23">
        <f t="shared" si="9"/>
        <v>20453</v>
      </c>
      <c r="AD33" s="26">
        <v>4</v>
      </c>
      <c r="AE33" s="27">
        <f>VLOOKUP(G33,[1]VOW!A30:CD150,17,0)</f>
        <v>20453</v>
      </c>
      <c r="AF33" s="28"/>
      <c r="AG33" s="28"/>
    </row>
    <row r="34" spans="2:33" ht="16.2" thickBot="1" x14ac:dyDescent="0.35">
      <c r="B34" s="9">
        <v>30</v>
      </c>
      <c r="C34" s="29" t="s">
        <v>123</v>
      </c>
      <c r="D34" s="11" t="s">
        <v>124</v>
      </c>
      <c r="E34" s="12">
        <v>15168</v>
      </c>
      <c r="F34" s="13" t="s">
        <v>125</v>
      </c>
      <c r="G34" s="14" t="s">
        <v>126</v>
      </c>
      <c r="H34" s="15">
        <v>29</v>
      </c>
      <c r="I34" s="16">
        <v>4422</v>
      </c>
      <c r="J34" s="17">
        <f t="shared" si="1"/>
        <v>4137</v>
      </c>
      <c r="K34" s="18">
        <v>4422</v>
      </c>
      <c r="L34" s="17">
        <f t="shared" si="2"/>
        <v>4137</v>
      </c>
      <c r="M34" s="17">
        <f t="shared" si="3"/>
        <v>8274</v>
      </c>
      <c r="N34" s="19">
        <v>737</v>
      </c>
      <c r="O34" s="19">
        <f>N34</f>
        <v>737</v>
      </c>
      <c r="P34" s="20">
        <f t="shared" si="4"/>
        <v>1474</v>
      </c>
      <c r="Q34" s="17">
        <f t="shared" si="5"/>
        <v>1379</v>
      </c>
      <c r="R34" s="19">
        <v>0</v>
      </c>
      <c r="S34" s="17">
        <f t="shared" si="6"/>
        <v>0</v>
      </c>
      <c r="T34" s="15">
        <f>ROUND(J34*10%,0)</f>
        <v>414</v>
      </c>
      <c r="U34" s="19">
        <f t="shared" si="13"/>
        <v>62</v>
      </c>
      <c r="V34" s="38"/>
      <c r="W34" s="22"/>
      <c r="X34" s="22"/>
      <c r="Y34" s="50">
        <v>140</v>
      </c>
      <c r="Z34" s="23">
        <f t="shared" si="7"/>
        <v>7658</v>
      </c>
      <c r="AA34" s="24">
        <f t="shared" si="8"/>
        <v>1379</v>
      </c>
      <c r="AB34" s="25">
        <v>333</v>
      </c>
      <c r="AC34" s="23">
        <f t="shared" si="9"/>
        <v>9370</v>
      </c>
      <c r="AD34" s="26">
        <v>1</v>
      </c>
      <c r="AE34" s="27">
        <f>VLOOKUP(G34,[1]VOW!A31:CD151,17,0)</f>
        <v>9369</v>
      </c>
      <c r="AF34" s="28"/>
      <c r="AG34" s="28"/>
    </row>
    <row r="35" spans="2:33" ht="16.2" thickBot="1" x14ac:dyDescent="0.35">
      <c r="B35" s="9">
        <v>31</v>
      </c>
      <c r="C35" s="29" t="s">
        <v>127</v>
      </c>
      <c r="D35" s="11"/>
      <c r="E35" s="12"/>
      <c r="F35" s="13"/>
      <c r="G35" s="42" t="s">
        <v>128</v>
      </c>
      <c r="H35" s="15">
        <v>31</v>
      </c>
      <c r="I35" s="16">
        <v>22600</v>
      </c>
      <c r="J35" s="17">
        <f t="shared" si="1"/>
        <v>22600</v>
      </c>
      <c r="K35" s="18">
        <v>22600</v>
      </c>
      <c r="L35" s="17">
        <f t="shared" si="2"/>
        <v>22600</v>
      </c>
      <c r="M35" s="17">
        <f t="shared" si="3"/>
        <v>45200</v>
      </c>
      <c r="N35" s="19">
        <v>0</v>
      </c>
      <c r="O35" s="19">
        <v>0</v>
      </c>
      <c r="P35" s="20">
        <f t="shared" si="4"/>
        <v>0</v>
      </c>
      <c r="Q35" s="17">
        <f t="shared" si="5"/>
        <v>0</v>
      </c>
      <c r="R35" s="19"/>
      <c r="S35" s="17">
        <f t="shared" si="6"/>
        <v>0</v>
      </c>
      <c r="T35" s="15"/>
      <c r="U35" s="19"/>
      <c r="V35" s="53">
        <v>200</v>
      </c>
      <c r="W35" s="22"/>
      <c r="X35" s="22"/>
      <c r="Y35" s="22">
        <v>140</v>
      </c>
      <c r="Z35" s="23">
        <f t="shared" si="7"/>
        <v>44860</v>
      </c>
      <c r="AA35" s="24">
        <f t="shared" si="8"/>
        <v>0</v>
      </c>
      <c r="AB35" s="25"/>
      <c r="AC35" s="23">
        <f t="shared" si="9"/>
        <v>44860</v>
      </c>
      <c r="AD35" s="36"/>
      <c r="AE35" s="27">
        <f>VLOOKUP(G35,[1]VOW!A32:CD152,17,0)</f>
        <v>44860</v>
      </c>
      <c r="AF35" s="28"/>
      <c r="AG35" s="28"/>
    </row>
    <row r="36" spans="2:33" ht="16.2" thickBot="1" x14ac:dyDescent="0.35">
      <c r="B36" s="9">
        <v>32</v>
      </c>
      <c r="C36" s="10" t="s">
        <v>129</v>
      </c>
      <c r="D36" s="11" t="s">
        <v>130</v>
      </c>
      <c r="E36" s="12">
        <v>4827</v>
      </c>
      <c r="F36" s="13" t="s">
        <v>131</v>
      </c>
      <c r="G36" s="14" t="s">
        <v>132</v>
      </c>
      <c r="H36" s="15">
        <v>31</v>
      </c>
      <c r="I36" s="16">
        <v>8466</v>
      </c>
      <c r="J36" s="17">
        <f t="shared" si="1"/>
        <v>8466</v>
      </c>
      <c r="K36" s="18">
        <v>0</v>
      </c>
      <c r="L36" s="17">
        <f t="shared" si="2"/>
        <v>0</v>
      </c>
      <c r="M36" s="17">
        <f t="shared" si="3"/>
        <v>8466</v>
      </c>
      <c r="N36" s="19">
        <f>I36/12</f>
        <v>705.5</v>
      </c>
      <c r="O36" s="19">
        <f>N36</f>
        <v>705.5</v>
      </c>
      <c r="P36" s="20">
        <f t="shared" si="4"/>
        <v>1411</v>
      </c>
      <c r="Q36" s="17">
        <f t="shared" si="5"/>
        <v>1411</v>
      </c>
      <c r="R36" s="19">
        <f>I36/12</f>
        <v>705.5</v>
      </c>
      <c r="S36" s="17">
        <f t="shared" si="6"/>
        <v>706</v>
      </c>
      <c r="T36" s="15">
        <f>ROUND(J36*10%,0)</f>
        <v>847</v>
      </c>
      <c r="U36" s="19">
        <f t="shared" si="13"/>
        <v>63</v>
      </c>
      <c r="V36" s="38"/>
      <c r="W36" s="22"/>
      <c r="X36" s="22"/>
      <c r="Y36" s="22"/>
      <c r="Z36" s="23">
        <f t="shared" si="7"/>
        <v>8262</v>
      </c>
      <c r="AA36" s="24">
        <f t="shared" si="8"/>
        <v>1411</v>
      </c>
      <c r="AB36" s="25">
        <v>1026</v>
      </c>
      <c r="AC36" s="23">
        <f t="shared" si="9"/>
        <v>10699</v>
      </c>
      <c r="AD36" s="26">
        <v>3</v>
      </c>
      <c r="AE36" s="27" t="e">
        <f>VLOOKUP(G36,[1]VOW!A33:CD153,17,0)</f>
        <v>#N/A</v>
      </c>
      <c r="AF36" s="28"/>
      <c r="AG36" s="28"/>
    </row>
    <row r="37" spans="2:33" ht="16.2" thickBot="1" x14ac:dyDescent="0.35">
      <c r="B37" s="9">
        <v>33</v>
      </c>
      <c r="C37" s="10" t="s">
        <v>133</v>
      </c>
      <c r="D37" s="39">
        <v>101892882733</v>
      </c>
      <c r="E37" s="12">
        <v>15258</v>
      </c>
      <c r="F37" s="13">
        <v>4021057581</v>
      </c>
      <c r="G37" s="14" t="s">
        <v>134</v>
      </c>
      <c r="H37" s="15">
        <v>31</v>
      </c>
      <c r="I37" s="16">
        <v>7440</v>
      </c>
      <c r="J37" s="17">
        <f t="shared" si="1"/>
        <v>7440</v>
      </c>
      <c r="K37" s="18">
        <v>0</v>
      </c>
      <c r="L37" s="17">
        <f t="shared" si="2"/>
        <v>0</v>
      </c>
      <c r="M37" s="17">
        <f t="shared" si="3"/>
        <v>7440</v>
      </c>
      <c r="N37" s="19">
        <v>620</v>
      </c>
      <c r="O37" s="19">
        <v>620</v>
      </c>
      <c r="P37" s="20">
        <f t="shared" si="4"/>
        <v>1240</v>
      </c>
      <c r="Q37" s="17">
        <f t="shared" si="5"/>
        <v>1240</v>
      </c>
      <c r="R37" s="19">
        <v>620</v>
      </c>
      <c r="S37" s="17">
        <f t="shared" si="6"/>
        <v>620</v>
      </c>
      <c r="T37" s="15">
        <f>ROUND(J37*10%,0)</f>
        <v>744</v>
      </c>
      <c r="U37" s="19">
        <f t="shared" si="13"/>
        <v>56</v>
      </c>
      <c r="V37" s="38"/>
      <c r="W37" s="22"/>
      <c r="X37" s="22"/>
      <c r="Y37" s="22">
        <v>140</v>
      </c>
      <c r="Z37" s="23">
        <f t="shared" si="7"/>
        <v>7120</v>
      </c>
      <c r="AA37" s="24">
        <f t="shared" si="8"/>
        <v>1240</v>
      </c>
      <c r="AB37" s="25"/>
      <c r="AC37" s="23">
        <f t="shared" si="9"/>
        <v>8360</v>
      </c>
      <c r="AD37" s="36"/>
      <c r="AE37" s="27">
        <f>VLOOKUP(G37,[1]VOW!A34:CD154,17,0)</f>
        <v>8360</v>
      </c>
      <c r="AF37" s="28"/>
      <c r="AG37" s="28"/>
    </row>
    <row r="38" spans="2:33" ht="16.2" thickBot="1" x14ac:dyDescent="0.35">
      <c r="B38" s="9">
        <v>34</v>
      </c>
      <c r="C38" s="10" t="s">
        <v>135</v>
      </c>
      <c r="D38" s="13" t="e">
        <v>#N/A</v>
      </c>
      <c r="E38" s="12" t="e">
        <v>#N/A</v>
      </c>
      <c r="F38" s="13" t="e">
        <v>#N/A</v>
      </c>
      <c r="G38" s="42" t="s">
        <v>136</v>
      </c>
      <c r="H38" s="29">
        <v>31</v>
      </c>
      <c r="I38" s="43">
        <v>21667</v>
      </c>
      <c r="J38" s="17">
        <f t="shared" si="1"/>
        <v>21667</v>
      </c>
      <c r="K38" s="44">
        <v>21667</v>
      </c>
      <c r="L38" s="17">
        <f t="shared" si="2"/>
        <v>21667</v>
      </c>
      <c r="M38" s="17">
        <f t="shared" si="3"/>
        <v>43334</v>
      </c>
      <c r="N38" s="20">
        <v>0</v>
      </c>
      <c r="O38" s="20">
        <v>0</v>
      </c>
      <c r="P38" s="20">
        <f t="shared" si="4"/>
        <v>0</v>
      </c>
      <c r="Q38" s="17">
        <f t="shared" si="5"/>
        <v>0</v>
      </c>
      <c r="R38" s="20">
        <v>0</v>
      </c>
      <c r="S38" s="17">
        <f t="shared" si="6"/>
        <v>0</v>
      </c>
      <c r="T38" s="29">
        <v>0</v>
      </c>
      <c r="U38" s="20">
        <v>0</v>
      </c>
      <c r="V38" s="54">
        <v>200</v>
      </c>
      <c r="W38" s="46">
        <v>200</v>
      </c>
      <c r="X38" s="46"/>
      <c r="Y38" s="46">
        <v>140</v>
      </c>
      <c r="Z38" s="23">
        <f t="shared" si="7"/>
        <v>43194</v>
      </c>
      <c r="AA38" s="24">
        <f t="shared" si="8"/>
        <v>0</v>
      </c>
      <c r="AB38" s="25"/>
      <c r="AC38" s="23">
        <f t="shared" si="9"/>
        <v>43194</v>
      </c>
      <c r="AD38" s="36"/>
      <c r="AE38" s="27">
        <f>VLOOKUP(G38,[1]VOW!A35:CD155,17,0)</f>
        <v>42993</v>
      </c>
      <c r="AF38" s="28"/>
      <c r="AG38" s="28"/>
    </row>
    <row r="39" spans="2:33" ht="16.2" thickBot="1" x14ac:dyDescent="0.35">
      <c r="B39" s="9">
        <v>35</v>
      </c>
      <c r="C39" s="9" t="s">
        <v>137</v>
      </c>
      <c r="D39" s="11" t="s">
        <v>138</v>
      </c>
      <c r="E39" s="12">
        <v>15136</v>
      </c>
      <c r="F39" s="13" t="s">
        <v>139</v>
      </c>
      <c r="G39" s="14" t="s">
        <v>140</v>
      </c>
      <c r="H39" s="15">
        <v>30</v>
      </c>
      <c r="I39" s="16">
        <v>3361</v>
      </c>
      <c r="J39" s="17">
        <f t="shared" si="1"/>
        <v>3253</v>
      </c>
      <c r="K39" s="18">
        <v>3361</v>
      </c>
      <c r="L39" s="17">
        <f t="shared" si="2"/>
        <v>3253</v>
      </c>
      <c r="M39" s="17">
        <f t="shared" si="3"/>
        <v>6506</v>
      </c>
      <c r="N39" s="19">
        <v>560</v>
      </c>
      <c r="O39" s="19">
        <f>N39</f>
        <v>560</v>
      </c>
      <c r="P39" s="20">
        <f t="shared" si="4"/>
        <v>1120</v>
      </c>
      <c r="Q39" s="17">
        <f t="shared" si="5"/>
        <v>1084</v>
      </c>
      <c r="R39" s="19">
        <v>0</v>
      </c>
      <c r="S39" s="17">
        <f t="shared" si="6"/>
        <v>0</v>
      </c>
      <c r="T39" s="15">
        <f>ROUND(J39*10%,0)</f>
        <v>325</v>
      </c>
      <c r="U39" s="19">
        <f t="shared" ref="U39:U46" si="14">ROUND(M39*0.75%,0)</f>
        <v>49</v>
      </c>
      <c r="V39" s="38"/>
      <c r="W39" s="22"/>
      <c r="X39" s="22"/>
      <c r="Y39" s="22"/>
      <c r="Z39" s="23">
        <f t="shared" si="7"/>
        <v>6132</v>
      </c>
      <c r="AA39" s="24">
        <f t="shared" si="8"/>
        <v>1084</v>
      </c>
      <c r="AB39" s="25"/>
      <c r="AC39" s="23">
        <f t="shared" si="9"/>
        <v>7216</v>
      </c>
      <c r="AD39" s="36"/>
      <c r="AE39" s="27">
        <f>VLOOKUP(G39,[1]VOW!A36:CD156,17,0)</f>
        <v>7215</v>
      </c>
      <c r="AF39" s="28"/>
      <c r="AG39" s="28"/>
    </row>
    <row r="40" spans="2:33" ht="16.2" thickBot="1" x14ac:dyDescent="0.35">
      <c r="B40" s="9">
        <v>36</v>
      </c>
      <c r="C40" s="29" t="s">
        <v>141</v>
      </c>
      <c r="D40" s="11" t="s">
        <v>142</v>
      </c>
      <c r="E40" s="12">
        <v>4763</v>
      </c>
      <c r="F40" s="13" t="s">
        <v>143</v>
      </c>
      <c r="G40" s="14" t="s">
        <v>144</v>
      </c>
      <c r="H40" s="15">
        <v>28</v>
      </c>
      <c r="I40" s="16">
        <v>12488</v>
      </c>
      <c r="J40" s="17">
        <f t="shared" si="1"/>
        <v>11279</v>
      </c>
      <c r="K40" s="18">
        <v>0</v>
      </c>
      <c r="L40" s="17">
        <f t="shared" si="2"/>
        <v>0</v>
      </c>
      <c r="M40" s="17">
        <f t="shared" si="3"/>
        <v>11279</v>
      </c>
      <c r="N40" s="19">
        <f>I40/12</f>
        <v>1040.6666666666667</v>
      </c>
      <c r="O40" s="19">
        <f>N40</f>
        <v>1040.6666666666667</v>
      </c>
      <c r="P40" s="20">
        <f t="shared" si="4"/>
        <v>2081.3333333333335</v>
      </c>
      <c r="Q40" s="17">
        <f t="shared" si="5"/>
        <v>1880</v>
      </c>
      <c r="R40" s="19">
        <f>I40/12</f>
        <v>1040.6666666666667</v>
      </c>
      <c r="S40" s="17">
        <f t="shared" si="6"/>
        <v>940</v>
      </c>
      <c r="T40" s="15">
        <f>ROUND(J40*10%,0)</f>
        <v>1128</v>
      </c>
      <c r="U40" s="19">
        <f t="shared" si="14"/>
        <v>85</v>
      </c>
      <c r="V40" s="41">
        <v>110</v>
      </c>
      <c r="W40" s="22"/>
      <c r="X40" s="22"/>
      <c r="Y40" s="22"/>
      <c r="Z40" s="23">
        <f t="shared" si="7"/>
        <v>10896</v>
      </c>
      <c r="AA40" s="24">
        <f t="shared" si="8"/>
        <v>1880</v>
      </c>
      <c r="AB40" s="25"/>
      <c r="AC40" s="23">
        <f t="shared" si="9"/>
        <v>12776</v>
      </c>
      <c r="AD40" s="36"/>
      <c r="AE40" s="27" t="e">
        <f>VLOOKUP(G40,[1]VOW!A37:CD157,17,0)</f>
        <v>#N/A</v>
      </c>
      <c r="AF40" s="28"/>
      <c r="AG40" s="28"/>
    </row>
    <row r="41" spans="2:33" ht="16.2" thickBot="1" x14ac:dyDescent="0.35">
      <c r="B41" s="9">
        <v>37</v>
      </c>
      <c r="C41" s="29" t="s">
        <v>145</v>
      </c>
      <c r="D41" s="13" t="e">
        <v>#N/A</v>
      </c>
      <c r="E41" s="12" t="e">
        <v>#N/A</v>
      </c>
      <c r="F41" s="13" t="e">
        <v>#N/A</v>
      </c>
      <c r="G41" s="42" t="s">
        <v>146</v>
      </c>
      <c r="H41" s="29">
        <v>24</v>
      </c>
      <c r="I41" s="43">
        <v>13831</v>
      </c>
      <c r="J41" s="17">
        <f t="shared" si="1"/>
        <v>10708</v>
      </c>
      <c r="K41" s="44">
        <v>13831</v>
      </c>
      <c r="L41" s="17">
        <f t="shared" si="2"/>
        <v>10708</v>
      </c>
      <c r="M41" s="17">
        <f t="shared" si="3"/>
        <v>21416</v>
      </c>
      <c r="N41" s="20"/>
      <c r="O41" s="20"/>
      <c r="P41" s="20">
        <f t="shared" si="4"/>
        <v>0</v>
      </c>
      <c r="Q41" s="17">
        <f t="shared" si="5"/>
        <v>0</v>
      </c>
      <c r="R41" s="20"/>
      <c r="S41" s="17">
        <f t="shared" si="6"/>
        <v>0</v>
      </c>
      <c r="T41" s="29">
        <v>0</v>
      </c>
      <c r="U41" s="20">
        <v>0</v>
      </c>
      <c r="V41" s="45">
        <v>130</v>
      </c>
      <c r="W41" s="46"/>
      <c r="X41" s="46"/>
      <c r="Y41" s="46">
        <v>280</v>
      </c>
      <c r="Z41" s="23">
        <f t="shared" si="7"/>
        <v>21006</v>
      </c>
      <c r="AA41" s="24">
        <f t="shared" si="8"/>
        <v>0</v>
      </c>
      <c r="AB41" s="25"/>
      <c r="AC41" s="23">
        <f t="shared" si="9"/>
        <v>21006</v>
      </c>
      <c r="AD41" s="55"/>
      <c r="AE41" s="27">
        <f>VLOOKUP(G41,[1]VOW!A38:CD158,17,0)</f>
        <v>21006</v>
      </c>
      <c r="AF41" s="28"/>
      <c r="AG41" s="28"/>
    </row>
    <row r="42" spans="2:33" ht="16.2" thickBot="1" x14ac:dyDescent="0.35">
      <c r="B42" s="9">
        <v>38</v>
      </c>
      <c r="C42" s="29" t="s">
        <v>147</v>
      </c>
      <c r="D42" s="39">
        <v>101830643175</v>
      </c>
      <c r="E42" s="12">
        <v>15216</v>
      </c>
      <c r="F42" s="13">
        <v>4021001601</v>
      </c>
      <c r="G42" s="14" t="s">
        <v>148</v>
      </c>
      <c r="H42" s="15">
        <v>27</v>
      </c>
      <c r="I42" s="16">
        <v>7440</v>
      </c>
      <c r="J42" s="17">
        <f t="shared" si="1"/>
        <v>6480</v>
      </c>
      <c r="K42" s="18">
        <v>0</v>
      </c>
      <c r="L42" s="17">
        <f t="shared" si="2"/>
        <v>0</v>
      </c>
      <c r="M42" s="17">
        <f t="shared" si="3"/>
        <v>6480</v>
      </c>
      <c r="N42" s="19">
        <v>620</v>
      </c>
      <c r="O42" s="19">
        <v>620</v>
      </c>
      <c r="P42" s="20">
        <f t="shared" si="4"/>
        <v>1240</v>
      </c>
      <c r="Q42" s="17">
        <f t="shared" si="5"/>
        <v>1080</v>
      </c>
      <c r="R42" s="19">
        <v>620</v>
      </c>
      <c r="S42" s="17">
        <f t="shared" si="6"/>
        <v>540</v>
      </c>
      <c r="T42" s="15">
        <f>ROUND(J42*10%,0)</f>
        <v>648</v>
      </c>
      <c r="U42" s="19">
        <f t="shared" si="14"/>
        <v>49</v>
      </c>
      <c r="V42" s="38"/>
      <c r="W42" s="22"/>
      <c r="X42" s="22"/>
      <c r="Y42" s="22">
        <v>140</v>
      </c>
      <c r="Z42" s="23">
        <f t="shared" si="7"/>
        <v>6183</v>
      </c>
      <c r="AA42" s="24">
        <f t="shared" si="8"/>
        <v>1080</v>
      </c>
      <c r="AB42" s="25"/>
      <c r="AC42" s="23">
        <f t="shared" si="9"/>
        <v>7263</v>
      </c>
      <c r="AD42" s="36"/>
      <c r="AE42" s="27">
        <f>VLOOKUP(G42,[1]VOW!A39:CD159,17,0)</f>
        <v>7263</v>
      </c>
      <c r="AF42" s="28"/>
      <c r="AG42" s="28"/>
    </row>
    <row r="43" spans="2:33" ht="16.2" thickBot="1" x14ac:dyDescent="0.35">
      <c r="B43" s="9">
        <v>39</v>
      </c>
      <c r="C43" s="10" t="s">
        <v>149</v>
      </c>
      <c r="D43" s="11" t="e">
        <v>#N/A</v>
      </c>
      <c r="E43" s="12" t="e">
        <v>#N/A</v>
      </c>
      <c r="F43" s="13" t="s">
        <v>150</v>
      </c>
      <c r="G43" s="30" t="s">
        <v>151</v>
      </c>
      <c r="H43" s="15">
        <v>30</v>
      </c>
      <c r="I43" s="31">
        <v>4789</v>
      </c>
      <c r="J43" s="17">
        <f t="shared" si="1"/>
        <v>4635</v>
      </c>
      <c r="K43" s="32">
        <v>7184</v>
      </c>
      <c r="L43" s="17">
        <f t="shared" si="2"/>
        <v>6952</v>
      </c>
      <c r="M43" s="17">
        <f t="shared" si="3"/>
        <v>11587</v>
      </c>
      <c r="N43" s="33">
        <v>0</v>
      </c>
      <c r="O43" s="33">
        <v>0</v>
      </c>
      <c r="P43" s="20">
        <f t="shared" si="4"/>
        <v>0</v>
      </c>
      <c r="Q43" s="17">
        <f t="shared" si="5"/>
        <v>0</v>
      </c>
      <c r="R43" s="33">
        <v>0</v>
      </c>
      <c r="S43" s="17">
        <f t="shared" si="6"/>
        <v>0</v>
      </c>
      <c r="T43" s="33">
        <v>0</v>
      </c>
      <c r="U43" s="33">
        <f t="shared" si="14"/>
        <v>87</v>
      </c>
      <c r="V43" s="34">
        <v>110</v>
      </c>
      <c r="W43" s="35"/>
      <c r="X43" s="35"/>
      <c r="Y43" s="35"/>
      <c r="Z43" s="23">
        <f t="shared" si="7"/>
        <v>11390</v>
      </c>
      <c r="AA43" s="24">
        <f t="shared" si="8"/>
        <v>0</v>
      </c>
      <c r="AB43" s="25"/>
      <c r="AC43" s="23">
        <f t="shared" si="9"/>
        <v>11390</v>
      </c>
      <c r="AD43" s="36"/>
      <c r="AE43" s="27">
        <f>VLOOKUP(G43,[1]VOW!A40:CD160,17,0)</f>
        <v>11390</v>
      </c>
      <c r="AF43" s="28"/>
      <c r="AG43" s="28"/>
    </row>
    <row r="44" spans="2:33" ht="16.2" thickBot="1" x14ac:dyDescent="0.35">
      <c r="B44" s="9">
        <v>40</v>
      </c>
      <c r="C44" s="10" t="s">
        <v>152</v>
      </c>
      <c r="D44" s="56">
        <v>101168162392</v>
      </c>
      <c r="E44" s="57">
        <v>15183</v>
      </c>
      <c r="F44" s="13">
        <v>4020927137</v>
      </c>
      <c r="G44" s="14" t="s">
        <v>153</v>
      </c>
      <c r="H44" s="15">
        <v>31</v>
      </c>
      <c r="I44" s="16">
        <v>3254</v>
      </c>
      <c r="J44" s="17">
        <f t="shared" si="1"/>
        <v>3254</v>
      </c>
      <c r="K44" s="18">
        <v>4882</v>
      </c>
      <c r="L44" s="17">
        <f t="shared" si="2"/>
        <v>4882</v>
      </c>
      <c r="M44" s="17">
        <f t="shared" si="3"/>
        <v>8136</v>
      </c>
      <c r="N44" s="19">
        <v>0</v>
      </c>
      <c r="O44" s="19">
        <v>0</v>
      </c>
      <c r="P44" s="20">
        <f t="shared" si="4"/>
        <v>0</v>
      </c>
      <c r="Q44" s="17">
        <f t="shared" si="5"/>
        <v>0</v>
      </c>
      <c r="R44" s="19">
        <v>0</v>
      </c>
      <c r="S44" s="17">
        <f t="shared" si="6"/>
        <v>0</v>
      </c>
      <c r="T44" s="15">
        <f>ROUND(J44*10%,0)</f>
        <v>325</v>
      </c>
      <c r="U44" s="19">
        <f t="shared" si="14"/>
        <v>61</v>
      </c>
      <c r="V44" s="38"/>
      <c r="W44" s="22"/>
      <c r="X44" s="22"/>
      <c r="Y44" s="22"/>
      <c r="Z44" s="23">
        <f t="shared" si="7"/>
        <v>7750</v>
      </c>
      <c r="AA44" s="24">
        <f t="shared" si="8"/>
        <v>0</v>
      </c>
      <c r="AB44" s="25">
        <v>4029</v>
      </c>
      <c r="AC44" s="23">
        <f t="shared" si="9"/>
        <v>11779</v>
      </c>
      <c r="AD44" s="26">
        <v>17</v>
      </c>
      <c r="AE44" s="27">
        <f>VLOOKUP(G44,[1]VOW!A41:CD161,17,0)</f>
        <v>12211</v>
      </c>
      <c r="AF44" s="28"/>
      <c r="AG44" s="28"/>
    </row>
    <row r="45" spans="2:33" ht="16.2" thickBot="1" x14ac:dyDescent="0.35">
      <c r="B45" s="9">
        <v>41</v>
      </c>
      <c r="C45" s="10" t="s">
        <v>154</v>
      </c>
      <c r="D45" s="11" t="s">
        <v>155</v>
      </c>
      <c r="E45" s="12">
        <v>4742</v>
      </c>
      <c r="F45" s="13" t="s">
        <v>156</v>
      </c>
      <c r="G45" s="14" t="s">
        <v>157</v>
      </c>
      <c r="H45" s="15">
        <v>29.5</v>
      </c>
      <c r="I45" s="16">
        <v>5461</v>
      </c>
      <c r="J45" s="17">
        <f t="shared" si="1"/>
        <v>5197</v>
      </c>
      <c r="K45" s="18">
        <v>0</v>
      </c>
      <c r="L45" s="17">
        <f t="shared" si="2"/>
        <v>0</v>
      </c>
      <c r="M45" s="17">
        <f t="shared" si="3"/>
        <v>5197</v>
      </c>
      <c r="N45" s="19">
        <f>I45/12</f>
        <v>455.08333333333331</v>
      </c>
      <c r="O45" s="19">
        <f>N45</f>
        <v>455.08333333333331</v>
      </c>
      <c r="P45" s="20">
        <f t="shared" si="4"/>
        <v>910.16666666666663</v>
      </c>
      <c r="Q45" s="17">
        <f t="shared" si="5"/>
        <v>866</v>
      </c>
      <c r="R45" s="19">
        <f>I45/12</f>
        <v>455.08333333333331</v>
      </c>
      <c r="S45" s="17">
        <f t="shared" si="6"/>
        <v>433</v>
      </c>
      <c r="T45" s="15">
        <f>ROUND(J45*10%,0)</f>
        <v>520</v>
      </c>
      <c r="U45" s="19">
        <f t="shared" si="14"/>
        <v>39</v>
      </c>
      <c r="V45" s="38"/>
      <c r="W45" s="22"/>
      <c r="X45" s="22"/>
      <c r="Y45" s="22">
        <v>280</v>
      </c>
      <c r="Z45" s="23">
        <f t="shared" si="7"/>
        <v>4791</v>
      </c>
      <c r="AA45" s="24">
        <f t="shared" si="8"/>
        <v>866</v>
      </c>
      <c r="AB45" s="25">
        <v>774</v>
      </c>
      <c r="AC45" s="23">
        <f t="shared" si="9"/>
        <v>6431</v>
      </c>
      <c r="AD45" s="26">
        <v>3.5</v>
      </c>
      <c r="AE45" s="27" t="e">
        <f>VLOOKUP(G45,[1]VOW!A42:CD162,17,0)</f>
        <v>#N/A</v>
      </c>
      <c r="AF45" s="28"/>
      <c r="AG45" s="28"/>
    </row>
    <row r="46" spans="2:33" ht="16.2" thickBot="1" x14ac:dyDescent="0.35">
      <c r="B46" s="9">
        <v>42</v>
      </c>
      <c r="C46" s="9" t="s">
        <v>158</v>
      </c>
      <c r="D46" s="11" t="s">
        <v>159</v>
      </c>
      <c r="E46" s="12">
        <v>4927</v>
      </c>
      <c r="F46" s="13" t="s">
        <v>160</v>
      </c>
      <c r="G46" s="14" t="s">
        <v>161</v>
      </c>
      <c r="H46" s="15">
        <v>18</v>
      </c>
      <c r="I46" s="16">
        <v>10063</v>
      </c>
      <c r="J46" s="17">
        <f t="shared" si="1"/>
        <v>5843</v>
      </c>
      <c r="K46" s="18">
        <v>10063</v>
      </c>
      <c r="L46" s="17">
        <f t="shared" si="2"/>
        <v>5843</v>
      </c>
      <c r="M46" s="17">
        <f t="shared" si="3"/>
        <v>11686</v>
      </c>
      <c r="N46" s="19">
        <v>1677</v>
      </c>
      <c r="O46" s="19">
        <f>N46</f>
        <v>1677</v>
      </c>
      <c r="P46" s="20">
        <f t="shared" si="4"/>
        <v>3354</v>
      </c>
      <c r="Q46" s="17">
        <f t="shared" si="5"/>
        <v>1947</v>
      </c>
      <c r="R46" s="19">
        <v>0</v>
      </c>
      <c r="S46" s="17">
        <f t="shared" si="6"/>
        <v>0</v>
      </c>
      <c r="T46" s="15">
        <f>ROUND(J46*10%,0)</f>
        <v>584</v>
      </c>
      <c r="U46" s="19">
        <f t="shared" si="14"/>
        <v>88</v>
      </c>
      <c r="V46" s="41">
        <v>110</v>
      </c>
      <c r="W46" s="22"/>
      <c r="X46" s="22"/>
      <c r="Y46" s="22">
        <v>280</v>
      </c>
      <c r="Z46" s="23">
        <f t="shared" si="7"/>
        <v>10624</v>
      </c>
      <c r="AA46" s="24">
        <f t="shared" si="8"/>
        <v>1947</v>
      </c>
      <c r="AB46" s="25">
        <v>1514</v>
      </c>
      <c r="AC46" s="23">
        <f t="shared" si="9"/>
        <v>14085</v>
      </c>
      <c r="AD46" s="26">
        <v>2</v>
      </c>
      <c r="AE46" s="27">
        <f>VLOOKUP(G46,[1]VOW!A43:CD163,17,0)</f>
        <v>14087</v>
      </c>
      <c r="AF46" s="28"/>
      <c r="AG46" s="28"/>
    </row>
    <row r="47" spans="2:33" ht="16.2" thickBot="1" x14ac:dyDescent="0.35">
      <c r="B47" s="9">
        <v>43</v>
      </c>
      <c r="C47" s="9" t="s">
        <v>162</v>
      </c>
      <c r="D47" s="13" t="e">
        <v>#N/A</v>
      </c>
      <c r="E47" s="12" t="e">
        <v>#N/A</v>
      </c>
      <c r="F47" s="13" t="e">
        <v>#N/A</v>
      </c>
      <c r="G47" s="42" t="s">
        <v>163</v>
      </c>
      <c r="H47" s="29">
        <v>30</v>
      </c>
      <c r="I47" s="43">
        <v>25000</v>
      </c>
      <c r="J47" s="17">
        <f t="shared" si="1"/>
        <v>24194</v>
      </c>
      <c r="K47" s="44">
        <v>0</v>
      </c>
      <c r="L47" s="17">
        <f t="shared" si="2"/>
        <v>0</v>
      </c>
      <c r="M47" s="17">
        <f t="shared" si="3"/>
        <v>24194</v>
      </c>
      <c r="N47" s="20"/>
      <c r="O47" s="20"/>
      <c r="P47" s="20">
        <f t="shared" si="4"/>
        <v>0</v>
      </c>
      <c r="Q47" s="17">
        <f t="shared" si="5"/>
        <v>0</v>
      </c>
      <c r="R47" s="20"/>
      <c r="S47" s="17">
        <f t="shared" si="6"/>
        <v>0</v>
      </c>
      <c r="T47" s="29">
        <v>0</v>
      </c>
      <c r="U47" s="20">
        <v>0</v>
      </c>
      <c r="V47" s="45">
        <v>130</v>
      </c>
      <c r="W47" s="46">
        <v>200</v>
      </c>
      <c r="X47" s="46"/>
      <c r="Y47" s="46">
        <v>140</v>
      </c>
      <c r="Z47" s="23">
        <f t="shared" si="7"/>
        <v>24124</v>
      </c>
      <c r="AA47" s="24">
        <f t="shared" si="8"/>
        <v>0</v>
      </c>
      <c r="AB47" s="25"/>
      <c r="AC47" s="23">
        <f t="shared" si="9"/>
        <v>24124</v>
      </c>
      <c r="AD47" s="55"/>
      <c r="AE47" s="27">
        <f>VLOOKUP(G47,[1]VOW!A44:CD164,17,0)</f>
        <v>24124</v>
      </c>
      <c r="AF47" s="28"/>
      <c r="AG47" s="28"/>
    </row>
    <row r="48" spans="2:33" ht="16.2" thickBot="1" x14ac:dyDescent="0.35">
      <c r="B48" s="9">
        <v>44</v>
      </c>
      <c r="C48" s="9" t="s">
        <v>164</v>
      </c>
      <c r="D48" s="13" t="e">
        <v>#N/A</v>
      </c>
      <c r="E48" s="12" t="e">
        <v>#N/A</v>
      </c>
      <c r="F48" s="13" t="e">
        <v>#N/A</v>
      </c>
      <c r="G48" s="48" t="s">
        <v>165</v>
      </c>
      <c r="H48" s="29">
        <v>31</v>
      </c>
      <c r="I48" s="43">
        <v>10000</v>
      </c>
      <c r="J48" s="17">
        <f t="shared" si="1"/>
        <v>10000</v>
      </c>
      <c r="K48" s="44"/>
      <c r="L48" s="17">
        <f t="shared" si="2"/>
        <v>0</v>
      </c>
      <c r="M48" s="17">
        <f t="shared" si="3"/>
        <v>10000</v>
      </c>
      <c r="N48" s="20"/>
      <c r="O48" s="20"/>
      <c r="P48" s="20">
        <f t="shared" si="4"/>
        <v>0</v>
      </c>
      <c r="Q48" s="17">
        <f t="shared" si="5"/>
        <v>0</v>
      </c>
      <c r="R48" s="20"/>
      <c r="S48" s="17">
        <f t="shared" si="6"/>
        <v>0</v>
      </c>
      <c r="T48" s="29"/>
      <c r="U48" s="20"/>
      <c r="V48" s="45"/>
      <c r="W48" s="46"/>
      <c r="X48" s="46"/>
      <c r="Y48" s="46">
        <v>280</v>
      </c>
      <c r="Z48" s="23">
        <f t="shared" si="7"/>
        <v>9720</v>
      </c>
      <c r="AA48" s="24">
        <f t="shared" si="8"/>
        <v>0</v>
      </c>
      <c r="AB48" s="25"/>
      <c r="AC48" s="23">
        <f t="shared" si="9"/>
        <v>9720</v>
      </c>
      <c r="AD48" s="55"/>
      <c r="AE48" s="27">
        <f>VLOOKUP(G48,[1]VOW!A45:CD165,17,0)</f>
        <v>9720</v>
      </c>
      <c r="AF48" s="28"/>
      <c r="AG48" s="28"/>
    </row>
    <row r="49" spans="2:33" ht="16.2" thickBot="1" x14ac:dyDescent="0.35">
      <c r="B49" s="9">
        <v>45</v>
      </c>
      <c r="C49" s="29" t="s">
        <v>166</v>
      </c>
      <c r="D49" s="11" t="s">
        <v>167</v>
      </c>
      <c r="E49" s="12">
        <v>4053</v>
      </c>
      <c r="F49" s="13" t="s">
        <v>168</v>
      </c>
      <c r="G49" s="14" t="s">
        <v>169</v>
      </c>
      <c r="H49" s="15">
        <v>19</v>
      </c>
      <c r="I49" s="16">
        <v>11572</v>
      </c>
      <c r="J49" s="17">
        <f t="shared" si="1"/>
        <v>7093</v>
      </c>
      <c r="K49" s="18">
        <v>0</v>
      </c>
      <c r="L49" s="17">
        <f t="shared" si="2"/>
        <v>0</v>
      </c>
      <c r="M49" s="17">
        <f t="shared" si="3"/>
        <v>7093</v>
      </c>
      <c r="N49" s="19">
        <f>I49/12</f>
        <v>964.33333333333337</v>
      </c>
      <c r="O49" s="19">
        <f>N49</f>
        <v>964.33333333333337</v>
      </c>
      <c r="P49" s="20">
        <f t="shared" si="4"/>
        <v>1928.6666666666667</v>
      </c>
      <c r="Q49" s="17">
        <f t="shared" si="5"/>
        <v>1182</v>
      </c>
      <c r="R49" s="19">
        <f>I49/12</f>
        <v>964.33333333333337</v>
      </c>
      <c r="S49" s="17">
        <f t="shared" si="6"/>
        <v>591</v>
      </c>
      <c r="T49" s="15">
        <f>ROUND(J49*10%,0)</f>
        <v>709</v>
      </c>
      <c r="U49" s="19">
        <f>ROUND(M49*0.75%,0)</f>
        <v>53</v>
      </c>
      <c r="V49" s="38"/>
      <c r="W49" s="22"/>
      <c r="X49" s="22"/>
      <c r="Y49" s="22"/>
      <c r="Z49" s="23">
        <f t="shared" si="7"/>
        <v>6922</v>
      </c>
      <c r="AA49" s="24">
        <f t="shared" si="8"/>
        <v>1182</v>
      </c>
      <c r="AB49" s="25">
        <v>641</v>
      </c>
      <c r="AC49" s="23">
        <f t="shared" si="9"/>
        <v>8745</v>
      </c>
      <c r="AD49" s="26">
        <v>1.4</v>
      </c>
      <c r="AE49" s="27">
        <f>VLOOKUP(G49,[1]VOW!A46:CD166,17,0)</f>
        <v>8756</v>
      </c>
      <c r="AF49" s="28"/>
      <c r="AG49" s="28"/>
    </row>
    <row r="50" spans="2:33" ht="15.6" thickBot="1" x14ac:dyDescent="0.35">
      <c r="B50" s="9">
        <v>46</v>
      </c>
      <c r="C50" s="9" t="s">
        <v>170</v>
      </c>
      <c r="D50" s="39">
        <v>101724801643</v>
      </c>
      <c r="E50" s="12">
        <v>15176</v>
      </c>
      <c r="F50" s="13">
        <v>4020918041</v>
      </c>
      <c r="G50" s="52" t="s">
        <v>171</v>
      </c>
      <c r="H50" s="15">
        <v>17</v>
      </c>
      <c r="I50" s="16">
        <v>7660</v>
      </c>
      <c r="J50" s="17">
        <f t="shared" si="1"/>
        <v>4201</v>
      </c>
      <c r="K50" s="18"/>
      <c r="L50" s="17">
        <f t="shared" si="2"/>
        <v>0</v>
      </c>
      <c r="M50" s="17">
        <f t="shared" si="3"/>
        <v>4201</v>
      </c>
      <c r="N50" s="19">
        <v>638</v>
      </c>
      <c r="O50" s="19">
        <v>638</v>
      </c>
      <c r="P50" s="20">
        <f t="shared" si="4"/>
        <v>1276</v>
      </c>
      <c r="Q50" s="17">
        <f t="shared" si="5"/>
        <v>700</v>
      </c>
      <c r="R50" s="19">
        <v>638</v>
      </c>
      <c r="S50" s="17">
        <f t="shared" si="6"/>
        <v>350</v>
      </c>
      <c r="T50" s="15">
        <f>ROUND(J50*10%,0)</f>
        <v>420</v>
      </c>
      <c r="U50" s="19">
        <f>ROUND(M50*0.75%,0)</f>
        <v>32</v>
      </c>
      <c r="V50" s="38"/>
      <c r="W50" s="58"/>
      <c r="X50" s="58"/>
      <c r="Y50" s="22">
        <v>140</v>
      </c>
      <c r="Z50" s="23">
        <f t="shared" si="7"/>
        <v>3959</v>
      </c>
      <c r="AA50" s="24">
        <f t="shared" si="8"/>
        <v>700</v>
      </c>
      <c r="AB50" s="25">
        <v>212</v>
      </c>
      <c r="AC50" s="23">
        <f t="shared" si="9"/>
        <v>4871</v>
      </c>
      <c r="AD50" s="26">
        <v>0.8</v>
      </c>
      <c r="AE50" s="27">
        <f>VLOOKUP(G50,[1]VOW!A47:CD167,17,0)</f>
        <v>4906</v>
      </c>
      <c r="AF50" s="28"/>
      <c r="AG50" s="28"/>
    </row>
    <row r="51" spans="2:33" ht="16.2" thickBot="1" x14ac:dyDescent="0.35">
      <c r="B51" s="9">
        <v>47</v>
      </c>
      <c r="C51" s="59" t="s">
        <v>172</v>
      </c>
      <c r="D51" s="60" t="e">
        <v>#N/A</v>
      </c>
      <c r="E51" s="61" t="s">
        <v>173</v>
      </c>
      <c r="F51" s="62" t="e">
        <v>#N/A</v>
      </c>
      <c r="G51" s="30" t="s">
        <v>174</v>
      </c>
      <c r="H51" s="15">
        <v>30</v>
      </c>
      <c r="I51" s="31">
        <v>10000</v>
      </c>
      <c r="J51" s="17">
        <f t="shared" si="1"/>
        <v>9677</v>
      </c>
      <c r="K51" s="32">
        <v>15000</v>
      </c>
      <c r="L51" s="17">
        <f t="shared" si="2"/>
        <v>14516</v>
      </c>
      <c r="M51" s="17">
        <f t="shared" si="3"/>
        <v>24193</v>
      </c>
      <c r="N51" s="33">
        <v>0</v>
      </c>
      <c r="O51" s="33">
        <f>N51</f>
        <v>0</v>
      </c>
      <c r="P51" s="20">
        <f t="shared" si="4"/>
        <v>0</v>
      </c>
      <c r="Q51" s="17">
        <f t="shared" si="5"/>
        <v>0</v>
      </c>
      <c r="R51" s="33">
        <v>0</v>
      </c>
      <c r="S51" s="17">
        <f t="shared" si="6"/>
        <v>0</v>
      </c>
      <c r="T51" s="33">
        <v>0</v>
      </c>
      <c r="U51" s="33">
        <v>0</v>
      </c>
      <c r="V51" s="34">
        <v>130</v>
      </c>
      <c r="W51" s="35">
        <v>200</v>
      </c>
      <c r="X51" s="35"/>
      <c r="Y51" s="35"/>
      <c r="Z51" s="23">
        <f t="shared" si="7"/>
        <v>24263</v>
      </c>
      <c r="AA51" s="24">
        <f t="shared" si="8"/>
        <v>0</v>
      </c>
      <c r="AB51" s="25"/>
      <c r="AC51" s="23">
        <f t="shared" si="9"/>
        <v>24263</v>
      </c>
      <c r="AD51" s="36"/>
      <c r="AE51" s="27">
        <f>VLOOKUP(G51,[1]VOW!A48:CD168,17,0)</f>
        <v>24264</v>
      </c>
      <c r="AF51" s="28"/>
      <c r="AG51" s="28"/>
    </row>
    <row r="52" spans="2:33" ht="16.2" thickBot="1" x14ac:dyDescent="0.35">
      <c r="B52" s="9">
        <v>48</v>
      </c>
      <c r="C52" s="10" t="s">
        <v>175</v>
      </c>
      <c r="D52" s="39">
        <v>101799701660</v>
      </c>
      <c r="E52" s="12">
        <v>15205</v>
      </c>
      <c r="F52" s="13">
        <v>4020974787</v>
      </c>
      <c r="G52" s="14" t="s">
        <v>176</v>
      </c>
      <c r="H52" s="15">
        <v>30</v>
      </c>
      <c r="I52" s="16">
        <v>3715</v>
      </c>
      <c r="J52" s="17">
        <f t="shared" si="1"/>
        <v>3595</v>
      </c>
      <c r="K52" s="18">
        <v>3715</v>
      </c>
      <c r="L52" s="17">
        <f t="shared" si="2"/>
        <v>3595</v>
      </c>
      <c r="M52" s="17">
        <f t="shared" si="3"/>
        <v>7190</v>
      </c>
      <c r="N52" s="19">
        <v>0</v>
      </c>
      <c r="O52" s="19">
        <v>0</v>
      </c>
      <c r="P52" s="20">
        <f t="shared" si="4"/>
        <v>0</v>
      </c>
      <c r="Q52" s="17">
        <f t="shared" si="5"/>
        <v>0</v>
      </c>
      <c r="R52" s="19">
        <v>0</v>
      </c>
      <c r="S52" s="17">
        <f t="shared" si="6"/>
        <v>0</v>
      </c>
      <c r="T52" s="15">
        <f>ROUND(J52*10%,0)</f>
        <v>360</v>
      </c>
      <c r="U52" s="19">
        <f t="shared" ref="U52:U58" si="15">ROUND(M52*0.75%,0)</f>
        <v>54</v>
      </c>
      <c r="V52" s="38"/>
      <c r="W52" s="22"/>
      <c r="X52" s="22"/>
      <c r="Y52" s="22"/>
      <c r="Z52" s="23">
        <f t="shared" si="7"/>
        <v>6776</v>
      </c>
      <c r="AA52" s="24">
        <f t="shared" si="8"/>
        <v>0</v>
      </c>
      <c r="AB52" s="25">
        <v>3000</v>
      </c>
      <c r="AC52" s="23">
        <f t="shared" si="9"/>
        <v>9776</v>
      </c>
      <c r="AD52" s="26">
        <v>12.5</v>
      </c>
      <c r="AE52" s="27">
        <f>VLOOKUP(G52,[1]VOW!A49:CD169,17,0)</f>
        <v>9773</v>
      </c>
      <c r="AF52" s="28"/>
      <c r="AG52" s="28"/>
    </row>
    <row r="53" spans="2:33" ht="16.2" thickBot="1" x14ac:dyDescent="0.35">
      <c r="B53" s="9">
        <v>49</v>
      </c>
      <c r="C53" s="10" t="s">
        <v>177</v>
      </c>
      <c r="D53" s="11" t="e">
        <v>#N/A</v>
      </c>
      <c r="E53" s="12" t="e">
        <v>#N/A</v>
      </c>
      <c r="F53" s="13" t="s">
        <v>178</v>
      </c>
      <c r="G53" s="30" t="s">
        <v>179</v>
      </c>
      <c r="H53" s="15">
        <v>31</v>
      </c>
      <c r="I53" s="31">
        <v>4021</v>
      </c>
      <c r="J53" s="17">
        <f t="shared" si="1"/>
        <v>4021</v>
      </c>
      <c r="K53" s="32">
        <v>6031</v>
      </c>
      <c r="L53" s="17">
        <f t="shared" si="2"/>
        <v>6031</v>
      </c>
      <c r="M53" s="17">
        <f t="shared" si="3"/>
        <v>10052</v>
      </c>
      <c r="N53" s="33">
        <v>0</v>
      </c>
      <c r="O53" s="33">
        <v>0</v>
      </c>
      <c r="P53" s="20">
        <f t="shared" si="4"/>
        <v>0</v>
      </c>
      <c r="Q53" s="17">
        <f t="shared" si="5"/>
        <v>0</v>
      </c>
      <c r="R53" s="33">
        <v>0</v>
      </c>
      <c r="S53" s="17">
        <f t="shared" si="6"/>
        <v>0</v>
      </c>
      <c r="T53" s="33">
        <v>0</v>
      </c>
      <c r="U53" s="33">
        <f t="shared" si="15"/>
        <v>75</v>
      </c>
      <c r="V53" s="34">
        <v>110</v>
      </c>
      <c r="W53" s="35"/>
      <c r="X53" s="35"/>
      <c r="Y53" s="35">
        <v>1000</v>
      </c>
      <c r="Z53" s="23">
        <f t="shared" si="7"/>
        <v>8867</v>
      </c>
      <c r="AA53" s="24">
        <f t="shared" si="8"/>
        <v>0</v>
      </c>
      <c r="AB53" s="25">
        <v>1296</v>
      </c>
      <c r="AC53" s="23">
        <f t="shared" si="9"/>
        <v>10163</v>
      </c>
      <c r="AD53" s="26">
        <v>4</v>
      </c>
      <c r="AE53" s="27">
        <f>VLOOKUP(G53,[1]VOW!A50:CD170,17,0)</f>
        <v>10163</v>
      </c>
      <c r="AF53" s="28"/>
      <c r="AG53" s="28"/>
    </row>
    <row r="54" spans="2:33" ht="16.2" thickBot="1" x14ac:dyDescent="0.35">
      <c r="B54" s="9">
        <v>50</v>
      </c>
      <c r="C54" s="10" t="s">
        <v>180</v>
      </c>
      <c r="D54" s="39">
        <v>101744247737</v>
      </c>
      <c r="E54" s="12">
        <v>15190</v>
      </c>
      <c r="F54" s="13">
        <v>4020934951</v>
      </c>
      <c r="G54" s="14" t="s">
        <v>181</v>
      </c>
      <c r="H54" s="15">
        <v>22</v>
      </c>
      <c r="I54" s="16">
        <v>8096</v>
      </c>
      <c r="J54" s="17">
        <f t="shared" si="1"/>
        <v>5746</v>
      </c>
      <c r="K54" s="18">
        <v>0</v>
      </c>
      <c r="L54" s="17">
        <f t="shared" si="2"/>
        <v>0</v>
      </c>
      <c r="M54" s="17">
        <f t="shared" si="3"/>
        <v>5746</v>
      </c>
      <c r="N54" s="19">
        <v>675</v>
      </c>
      <c r="O54" s="19">
        <v>675</v>
      </c>
      <c r="P54" s="20">
        <f t="shared" si="4"/>
        <v>1350</v>
      </c>
      <c r="Q54" s="17">
        <f t="shared" si="5"/>
        <v>958</v>
      </c>
      <c r="R54" s="19">
        <v>675</v>
      </c>
      <c r="S54" s="17">
        <f t="shared" si="6"/>
        <v>479</v>
      </c>
      <c r="T54" s="15">
        <f t="shared" ref="T54:T61" si="16">ROUND(J54*10%,0)</f>
        <v>575</v>
      </c>
      <c r="U54" s="19">
        <f t="shared" si="15"/>
        <v>43</v>
      </c>
      <c r="V54" s="38"/>
      <c r="W54" s="22"/>
      <c r="X54" s="22"/>
      <c r="Y54" s="22"/>
      <c r="Z54" s="23">
        <f t="shared" si="7"/>
        <v>5607</v>
      </c>
      <c r="AA54" s="24">
        <f t="shared" si="8"/>
        <v>958</v>
      </c>
      <c r="AB54" s="25">
        <v>652</v>
      </c>
      <c r="AC54" s="23">
        <f t="shared" si="9"/>
        <v>7217</v>
      </c>
      <c r="AD54" s="26">
        <v>2</v>
      </c>
      <c r="AE54" s="27">
        <f>VLOOKUP(G54,[1]VOW!A51:CD171,17,0)</f>
        <v>7217</v>
      </c>
      <c r="AF54" s="28"/>
      <c r="AG54" s="28"/>
    </row>
    <row r="55" spans="2:33" ht="15.6" thickBot="1" x14ac:dyDescent="0.35">
      <c r="B55" s="9">
        <v>51</v>
      </c>
      <c r="C55" s="9" t="s">
        <v>182</v>
      </c>
      <c r="D55" s="11" t="s">
        <v>183</v>
      </c>
      <c r="E55" s="12">
        <v>4873</v>
      </c>
      <c r="F55" s="13" t="s">
        <v>184</v>
      </c>
      <c r="G55" s="63" t="s">
        <v>185</v>
      </c>
      <c r="H55" s="15">
        <v>5</v>
      </c>
      <c r="I55" s="16">
        <v>7671</v>
      </c>
      <c r="J55" s="17">
        <f t="shared" si="1"/>
        <v>1237</v>
      </c>
      <c r="K55" s="18">
        <v>7671</v>
      </c>
      <c r="L55" s="17">
        <f t="shared" si="2"/>
        <v>1237</v>
      </c>
      <c r="M55" s="17">
        <f t="shared" si="3"/>
        <v>2474</v>
      </c>
      <c r="N55" s="19">
        <v>1278</v>
      </c>
      <c r="O55" s="19">
        <f>N55</f>
        <v>1278</v>
      </c>
      <c r="P55" s="20">
        <f t="shared" si="4"/>
        <v>2556</v>
      </c>
      <c r="Q55" s="17">
        <f t="shared" si="5"/>
        <v>412</v>
      </c>
      <c r="R55" s="19">
        <v>0</v>
      </c>
      <c r="S55" s="17">
        <f t="shared" si="6"/>
        <v>0</v>
      </c>
      <c r="T55" s="15">
        <f t="shared" si="16"/>
        <v>124</v>
      </c>
      <c r="U55" s="19">
        <f t="shared" si="15"/>
        <v>19</v>
      </c>
      <c r="V55" s="41"/>
      <c r="W55" s="22"/>
      <c r="X55" s="22"/>
      <c r="Y55" s="22"/>
      <c r="Z55" s="23">
        <f t="shared" si="7"/>
        <v>2331</v>
      </c>
      <c r="AA55" s="24">
        <f t="shared" si="8"/>
        <v>412</v>
      </c>
      <c r="AB55" s="25"/>
      <c r="AC55" s="23">
        <f t="shared" si="9"/>
        <v>2743</v>
      </c>
      <c r="AD55" s="36"/>
      <c r="AE55" s="27">
        <f>VLOOKUP(G55,[1]VOW!A52:CD172,17,0)</f>
        <v>2745</v>
      </c>
      <c r="AF55" s="28"/>
      <c r="AG55" s="28"/>
    </row>
    <row r="56" spans="2:33" ht="16.2" thickBot="1" x14ac:dyDescent="0.35">
      <c r="B56" s="9">
        <v>52</v>
      </c>
      <c r="C56" s="29" t="s">
        <v>186</v>
      </c>
      <c r="D56" s="11" t="s">
        <v>187</v>
      </c>
      <c r="E56" s="12">
        <v>4861</v>
      </c>
      <c r="F56" s="13" t="s">
        <v>188</v>
      </c>
      <c r="G56" s="14" t="s">
        <v>189</v>
      </c>
      <c r="H56" s="15">
        <v>31</v>
      </c>
      <c r="I56" s="16">
        <v>7276</v>
      </c>
      <c r="J56" s="17">
        <f t="shared" si="1"/>
        <v>7276</v>
      </c>
      <c r="K56" s="18">
        <v>7276</v>
      </c>
      <c r="L56" s="17">
        <f t="shared" si="2"/>
        <v>7276</v>
      </c>
      <c r="M56" s="17">
        <f t="shared" si="3"/>
        <v>14552</v>
      </c>
      <c r="N56" s="19">
        <v>1213</v>
      </c>
      <c r="O56" s="19">
        <v>1212</v>
      </c>
      <c r="P56" s="20">
        <f t="shared" si="4"/>
        <v>2425</v>
      </c>
      <c r="Q56" s="17">
        <f t="shared" si="5"/>
        <v>2425</v>
      </c>
      <c r="R56" s="19">
        <v>0</v>
      </c>
      <c r="S56" s="17">
        <f t="shared" si="6"/>
        <v>0</v>
      </c>
      <c r="T56" s="15">
        <f t="shared" si="16"/>
        <v>728</v>
      </c>
      <c r="U56" s="19">
        <f t="shared" si="15"/>
        <v>109</v>
      </c>
      <c r="V56" s="41">
        <v>110</v>
      </c>
      <c r="W56" s="22"/>
      <c r="X56" s="22"/>
      <c r="Y56" s="22">
        <v>280</v>
      </c>
      <c r="Z56" s="23">
        <f t="shared" si="7"/>
        <v>13325</v>
      </c>
      <c r="AA56" s="24">
        <f t="shared" si="8"/>
        <v>2425</v>
      </c>
      <c r="AB56" s="25"/>
      <c r="AC56" s="23">
        <f t="shared" si="9"/>
        <v>15750</v>
      </c>
      <c r="AD56" s="36"/>
      <c r="AE56" s="27">
        <f>VLOOKUP(G56,[1]VOW!A53:CD173,17,0)</f>
        <v>15750</v>
      </c>
      <c r="AF56" s="28"/>
      <c r="AG56" s="28"/>
    </row>
    <row r="57" spans="2:33" ht="16.2" thickBot="1" x14ac:dyDescent="0.35">
      <c r="B57" s="9">
        <v>53</v>
      </c>
      <c r="C57" s="10" t="s">
        <v>190</v>
      </c>
      <c r="D57" s="11" t="s">
        <v>191</v>
      </c>
      <c r="E57" s="12">
        <v>3786</v>
      </c>
      <c r="F57" s="13" t="s">
        <v>192</v>
      </c>
      <c r="G57" s="14" t="s">
        <v>193</v>
      </c>
      <c r="H57" s="15">
        <v>31</v>
      </c>
      <c r="I57" s="16">
        <v>8311</v>
      </c>
      <c r="J57" s="17">
        <f t="shared" si="1"/>
        <v>8311</v>
      </c>
      <c r="K57" s="18">
        <v>0</v>
      </c>
      <c r="L57" s="17">
        <f t="shared" si="2"/>
        <v>0</v>
      </c>
      <c r="M57" s="17">
        <f t="shared" si="3"/>
        <v>8311</v>
      </c>
      <c r="N57" s="19">
        <f>I57/12</f>
        <v>692.58333333333337</v>
      </c>
      <c r="O57" s="19">
        <f>N57</f>
        <v>692.58333333333337</v>
      </c>
      <c r="P57" s="20">
        <f t="shared" si="4"/>
        <v>1385.1666666666667</v>
      </c>
      <c r="Q57" s="17">
        <f t="shared" si="5"/>
        <v>1385</v>
      </c>
      <c r="R57" s="19">
        <f>I57/12</f>
        <v>692.58333333333337</v>
      </c>
      <c r="S57" s="17">
        <f t="shared" si="6"/>
        <v>693</v>
      </c>
      <c r="T57" s="15">
        <f t="shared" si="16"/>
        <v>831</v>
      </c>
      <c r="U57" s="19">
        <f t="shared" si="15"/>
        <v>62</v>
      </c>
      <c r="V57" s="38"/>
      <c r="W57" s="22"/>
      <c r="X57" s="22"/>
      <c r="Y57" s="22"/>
      <c r="Z57" s="23">
        <f t="shared" si="7"/>
        <v>8111</v>
      </c>
      <c r="AA57" s="24">
        <f t="shared" si="8"/>
        <v>1385</v>
      </c>
      <c r="AB57" s="25">
        <v>335</v>
      </c>
      <c r="AC57" s="23">
        <f t="shared" si="9"/>
        <v>9831</v>
      </c>
      <c r="AD57" s="26">
        <v>1</v>
      </c>
      <c r="AE57" s="27" t="e">
        <f>VLOOKUP(G57,[1]VOW!A54:CD174,17,0)</f>
        <v>#N/A</v>
      </c>
      <c r="AF57" s="28"/>
      <c r="AG57" s="28"/>
    </row>
    <row r="58" spans="2:33" ht="16.2" thickBot="1" x14ac:dyDescent="0.35">
      <c r="B58" s="9">
        <v>54</v>
      </c>
      <c r="C58" s="9" t="s">
        <v>194</v>
      </c>
      <c r="D58" s="11" t="s">
        <v>195</v>
      </c>
      <c r="E58" s="12">
        <v>4726</v>
      </c>
      <c r="F58" s="13" t="s">
        <v>196</v>
      </c>
      <c r="G58" s="14" t="s">
        <v>197</v>
      </c>
      <c r="H58" s="15">
        <v>31</v>
      </c>
      <c r="I58" s="16">
        <v>6583</v>
      </c>
      <c r="J58" s="17">
        <f t="shared" si="1"/>
        <v>6583</v>
      </c>
      <c r="K58" s="18">
        <v>0</v>
      </c>
      <c r="L58" s="17">
        <f t="shared" si="2"/>
        <v>0</v>
      </c>
      <c r="M58" s="17">
        <f t="shared" si="3"/>
        <v>6583</v>
      </c>
      <c r="N58" s="19">
        <f>I58/12</f>
        <v>548.58333333333337</v>
      </c>
      <c r="O58" s="19">
        <f>N58</f>
        <v>548.58333333333337</v>
      </c>
      <c r="P58" s="20">
        <f t="shared" si="4"/>
        <v>1097.1666666666667</v>
      </c>
      <c r="Q58" s="17">
        <f t="shared" si="5"/>
        <v>1097</v>
      </c>
      <c r="R58" s="19">
        <f>I58/12</f>
        <v>548.58333333333337</v>
      </c>
      <c r="S58" s="17">
        <f t="shared" si="6"/>
        <v>549</v>
      </c>
      <c r="T58" s="15">
        <f t="shared" si="16"/>
        <v>658</v>
      </c>
      <c r="U58" s="19">
        <f t="shared" si="15"/>
        <v>49</v>
      </c>
      <c r="V58" s="38"/>
      <c r="W58" s="22"/>
      <c r="X58" s="22"/>
      <c r="Y58" s="22">
        <v>420</v>
      </c>
      <c r="Z58" s="23">
        <f t="shared" si="7"/>
        <v>6005</v>
      </c>
      <c r="AA58" s="24">
        <f t="shared" si="8"/>
        <v>1097</v>
      </c>
      <c r="AB58" s="25">
        <v>3279</v>
      </c>
      <c r="AC58" s="23">
        <f t="shared" si="9"/>
        <v>10381</v>
      </c>
      <c r="AD58" s="26">
        <v>12.4</v>
      </c>
      <c r="AE58" s="27">
        <f>VLOOKUP(G58,[1]VOW!A55:CD175,17,0)</f>
        <v>10392</v>
      </c>
      <c r="AF58" s="28"/>
      <c r="AG58" s="28"/>
    </row>
    <row r="59" spans="2:33" ht="16.2" thickBot="1" x14ac:dyDescent="0.35">
      <c r="B59" s="9">
        <v>55</v>
      </c>
      <c r="C59" s="9" t="s">
        <v>198</v>
      </c>
      <c r="D59" s="11" t="s">
        <v>199</v>
      </c>
      <c r="E59" s="12">
        <v>4052</v>
      </c>
      <c r="F59" s="13" t="e">
        <v>#N/A</v>
      </c>
      <c r="G59" s="64" t="s">
        <v>200</v>
      </c>
      <c r="H59" s="29">
        <v>26</v>
      </c>
      <c r="I59" s="43">
        <v>28185</v>
      </c>
      <c r="J59" s="17">
        <f t="shared" si="1"/>
        <v>23639</v>
      </c>
      <c r="K59" s="44">
        <v>0</v>
      </c>
      <c r="L59" s="17">
        <f t="shared" si="2"/>
        <v>0</v>
      </c>
      <c r="M59" s="17">
        <f t="shared" si="3"/>
        <v>23639</v>
      </c>
      <c r="N59" s="20">
        <f>I59/12</f>
        <v>2348.75</v>
      </c>
      <c r="O59" s="20">
        <f>N59</f>
        <v>2348.75</v>
      </c>
      <c r="P59" s="20">
        <f t="shared" si="4"/>
        <v>4697.5</v>
      </c>
      <c r="Q59" s="17">
        <f t="shared" si="5"/>
        <v>3940</v>
      </c>
      <c r="R59" s="20">
        <f>I59/12</f>
        <v>2348.75</v>
      </c>
      <c r="S59" s="17">
        <f t="shared" si="6"/>
        <v>1970</v>
      </c>
      <c r="T59" s="29">
        <f t="shared" si="16"/>
        <v>2364</v>
      </c>
      <c r="U59" s="20">
        <v>0</v>
      </c>
      <c r="V59" s="45">
        <v>130</v>
      </c>
      <c r="W59" s="46"/>
      <c r="X59" s="46">
        <v>301</v>
      </c>
      <c r="Y59" s="46">
        <v>280</v>
      </c>
      <c r="Z59" s="23">
        <f t="shared" si="7"/>
        <v>23136</v>
      </c>
      <c r="AA59" s="24">
        <f t="shared" si="8"/>
        <v>3940</v>
      </c>
      <c r="AB59" s="25"/>
      <c r="AC59" s="23">
        <f t="shared" si="9"/>
        <v>27076</v>
      </c>
      <c r="AD59" s="55"/>
      <c r="AE59" s="27">
        <f>VLOOKUP(G59,[1]VOW!A56:CD176,17,0)</f>
        <v>27077</v>
      </c>
      <c r="AF59" s="28"/>
      <c r="AG59" s="28"/>
    </row>
    <row r="60" spans="2:33" ht="16.2" thickBot="1" x14ac:dyDescent="0.35">
      <c r="B60" s="9">
        <v>56</v>
      </c>
      <c r="C60" s="29" t="s">
        <v>201</v>
      </c>
      <c r="D60" s="11" t="s">
        <v>202</v>
      </c>
      <c r="E60" s="12">
        <v>4862</v>
      </c>
      <c r="F60" s="13" t="s">
        <v>203</v>
      </c>
      <c r="G60" s="14" t="s">
        <v>204</v>
      </c>
      <c r="H60" s="15">
        <v>29</v>
      </c>
      <c r="I60" s="16">
        <v>6556</v>
      </c>
      <c r="J60" s="17">
        <f t="shared" si="1"/>
        <v>6133</v>
      </c>
      <c r="K60" s="18">
        <v>6556</v>
      </c>
      <c r="L60" s="17">
        <f t="shared" si="2"/>
        <v>6133</v>
      </c>
      <c r="M60" s="17">
        <f t="shared" si="3"/>
        <v>12266</v>
      </c>
      <c r="N60" s="19">
        <v>1092</v>
      </c>
      <c r="O60" s="19">
        <v>1093</v>
      </c>
      <c r="P60" s="20">
        <f t="shared" si="4"/>
        <v>2185</v>
      </c>
      <c r="Q60" s="17">
        <f t="shared" si="5"/>
        <v>2044</v>
      </c>
      <c r="R60" s="19">
        <v>0</v>
      </c>
      <c r="S60" s="17">
        <f t="shared" si="6"/>
        <v>0</v>
      </c>
      <c r="T60" s="15">
        <f t="shared" si="16"/>
        <v>613</v>
      </c>
      <c r="U60" s="19">
        <f>ROUND(M60*0.75%,0)</f>
        <v>92</v>
      </c>
      <c r="V60" s="41">
        <v>110</v>
      </c>
      <c r="W60" s="22"/>
      <c r="X60" s="22"/>
      <c r="Y60" s="22">
        <v>140</v>
      </c>
      <c r="Z60" s="23">
        <f t="shared" si="7"/>
        <v>11311</v>
      </c>
      <c r="AA60" s="24">
        <f t="shared" si="8"/>
        <v>2044</v>
      </c>
      <c r="AB60" s="25">
        <v>2100</v>
      </c>
      <c r="AC60" s="23">
        <f t="shared" si="9"/>
        <v>15455</v>
      </c>
      <c r="AD60" s="26">
        <v>4.3</v>
      </c>
      <c r="AE60" s="27">
        <f>VLOOKUP(G60,[1]VOW!A57:CD177,17,0)</f>
        <v>15477</v>
      </c>
      <c r="AF60" s="28"/>
      <c r="AG60" s="28"/>
    </row>
    <row r="61" spans="2:33" ht="16.2" thickBot="1" x14ac:dyDescent="0.35">
      <c r="B61" s="9">
        <v>57</v>
      </c>
      <c r="C61" s="10" t="s">
        <v>205</v>
      </c>
      <c r="D61" s="11" t="s">
        <v>206</v>
      </c>
      <c r="E61" s="12">
        <v>4724</v>
      </c>
      <c r="F61" s="13" t="s">
        <v>207</v>
      </c>
      <c r="G61" s="14" t="s">
        <v>208</v>
      </c>
      <c r="H61" s="15">
        <v>31</v>
      </c>
      <c r="I61" s="16">
        <v>8753</v>
      </c>
      <c r="J61" s="17">
        <f t="shared" si="1"/>
        <v>8753</v>
      </c>
      <c r="K61" s="18">
        <v>0</v>
      </c>
      <c r="L61" s="17">
        <f t="shared" si="2"/>
        <v>0</v>
      </c>
      <c r="M61" s="17">
        <f t="shared" si="3"/>
        <v>8753</v>
      </c>
      <c r="N61" s="19">
        <f>I61/12</f>
        <v>729.41666666666663</v>
      </c>
      <c r="O61" s="19">
        <f>N61</f>
        <v>729.41666666666663</v>
      </c>
      <c r="P61" s="20">
        <f t="shared" si="4"/>
        <v>1458.8333333333333</v>
      </c>
      <c r="Q61" s="17">
        <f t="shared" si="5"/>
        <v>1459</v>
      </c>
      <c r="R61" s="19">
        <f>I61/12</f>
        <v>729.41666666666663</v>
      </c>
      <c r="S61" s="17">
        <f t="shared" si="6"/>
        <v>729</v>
      </c>
      <c r="T61" s="15">
        <f t="shared" si="16"/>
        <v>875</v>
      </c>
      <c r="U61" s="19">
        <f>ROUND(M61*0.75%,0)</f>
        <v>66</v>
      </c>
      <c r="V61" s="38"/>
      <c r="W61" s="22"/>
      <c r="X61" s="22"/>
      <c r="Y61" s="22">
        <v>420</v>
      </c>
      <c r="Z61" s="23">
        <f t="shared" si="7"/>
        <v>8121</v>
      </c>
      <c r="AA61" s="24">
        <f t="shared" si="8"/>
        <v>1459</v>
      </c>
      <c r="AB61" s="25">
        <v>1068</v>
      </c>
      <c r="AC61" s="23">
        <f t="shared" si="9"/>
        <v>10648</v>
      </c>
      <c r="AD61" s="26">
        <v>4</v>
      </c>
      <c r="AE61" s="27">
        <f>VLOOKUP(G61,[1]VOW!A58:CD178,17,0)</f>
        <v>10992</v>
      </c>
      <c r="AF61" s="28"/>
      <c r="AG61" s="28"/>
    </row>
    <row r="62" spans="2:33" ht="16.2" thickBot="1" x14ac:dyDescent="0.35">
      <c r="B62" s="9">
        <v>58</v>
      </c>
      <c r="C62" s="10" t="s">
        <v>209</v>
      </c>
      <c r="D62" s="13" t="e">
        <v>#N/A</v>
      </c>
      <c r="E62" s="13" t="e">
        <v>#N/A</v>
      </c>
      <c r="F62" s="13" t="e">
        <v>#N/A</v>
      </c>
      <c r="G62" s="42" t="s">
        <v>210</v>
      </c>
      <c r="H62" s="29">
        <v>31</v>
      </c>
      <c r="I62" s="43">
        <v>24265</v>
      </c>
      <c r="J62" s="17">
        <f t="shared" si="1"/>
        <v>24265</v>
      </c>
      <c r="K62" s="44">
        <v>24265</v>
      </c>
      <c r="L62" s="17">
        <f t="shared" si="2"/>
        <v>24265</v>
      </c>
      <c r="M62" s="17">
        <f t="shared" si="3"/>
        <v>48530</v>
      </c>
      <c r="N62" s="20">
        <v>4044</v>
      </c>
      <c r="O62" s="20">
        <f>N62</f>
        <v>4044</v>
      </c>
      <c r="P62" s="20">
        <f t="shared" si="4"/>
        <v>8088</v>
      </c>
      <c r="Q62" s="17">
        <f t="shared" si="5"/>
        <v>8088</v>
      </c>
      <c r="R62" s="20">
        <v>0</v>
      </c>
      <c r="S62" s="17">
        <f t="shared" si="6"/>
        <v>0</v>
      </c>
      <c r="T62" s="29">
        <v>0</v>
      </c>
      <c r="U62" s="20">
        <v>0</v>
      </c>
      <c r="V62" s="45">
        <v>200</v>
      </c>
      <c r="W62" s="46"/>
      <c r="X62" s="46"/>
      <c r="Y62" s="46">
        <v>140</v>
      </c>
      <c r="Z62" s="23">
        <f t="shared" si="7"/>
        <v>48190</v>
      </c>
      <c r="AA62" s="24">
        <f t="shared" si="8"/>
        <v>8088</v>
      </c>
      <c r="AB62" s="25"/>
      <c r="AC62" s="23">
        <f t="shared" si="9"/>
        <v>56278</v>
      </c>
      <c r="AD62" s="36"/>
      <c r="AE62" s="27">
        <f>VLOOKUP(G62,[1]VOW!A59:CD179,17,0)</f>
        <v>56278</v>
      </c>
      <c r="AF62" s="28"/>
      <c r="AG62" s="28"/>
    </row>
    <row r="63" spans="2:33" ht="16.2" thickBot="1" x14ac:dyDescent="0.35">
      <c r="B63" s="9">
        <v>59</v>
      </c>
      <c r="C63" s="65" t="s">
        <v>211</v>
      </c>
      <c r="D63" s="11" t="s">
        <v>212</v>
      </c>
      <c r="E63" s="12">
        <v>15133</v>
      </c>
      <c r="F63" s="13" t="s">
        <v>213</v>
      </c>
      <c r="G63" s="14" t="s">
        <v>214</v>
      </c>
      <c r="H63" s="15">
        <v>29</v>
      </c>
      <c r="I63" s="16">
        <v>4972</v>
      </c>
      <c r="J63" s="17">
        <f t="shared" si="1"/>
        <v>4651</v>
      </c>
      <c r="K63" s="18">
        <v>4972</v>
      </c>
      <c r="L63" s="17">
        <f t="shared" si="2"/>
        <v>4651</v>
      </c>
      <c r="M63" s="17">
        <f t="shared" si="3"/>
        <v>9302</v>
      </c>
      <c r="N63" s="19">
        <v>828</v>
      </c>
      <c r="O63" s="19">
        <v>829</v>
      </c>
      <c r="P63" s="20">
        <f t="shared" si="4"/>
        <v>1657</v>
      </c>
      <c r="Q63" s="17">
        <f t="shared" si="5"/>
        <v>1550</v>
      </c>
      <c r="R63" s="19">
        <v>0</v>
      </c>
      <c r="S63" s="17">
        <f t="shared" si="6"/>
        <v>0</v>
      </c>
      <c r="T63" s="15">
        <f>ROUND(J63*10%,0)</f>
        <v>465</v>
      </c>
      <c r="U63" s="19">
        <f t="shared" ref="U63:U81" si="17">ROUND(M63*0.75%,0)</f>
        <v>70</v>
      </c>
      <c r="V63" s="38"/>
      <c r="W63" s="22"/>
      <c r="X63" s="22"/>
      <c r="Y63" s="22">
        <v>140</v>
      </c>
      <c r="Z63" s="23">
        <f t="shared" si="7"/>
        <v>8627</v>
      </c>
      <c r="AA63" s="24">
        <f t="shared" si="8"/>
        <v>1550</v>
      </c>
      <c r="AB63" s="25">
        <v>1875</v>
      </c>
      <c r="AC63" s="23">
        <f t="shared" si="9"/>
        <v>12052</v>
      </c>
      <c r="AD63" s="26">
        <v>5</v>
      </c>
      <c r="AE63" s="27">
        <f>VLOOKUP(G63,[1]VOW!A60:CD180,17,0)</f>
        <v>12049</v>
      </c>
      <c r="AF63" s="28"/>
      <c r="AG63" s="28"/>
    </row>
    <row r="64" spans="2:33" ht="16.2" thickBot="1" x14ac:dyDescent="0.35">
      <c r="B64" s="9">
        <v>60</v>
      </c>
      <c r="C64" s="29" t="s">
        <v>215</v>
      </c>
      <c r="D64" s="11" t="e">
        <v>#N/A</v>
      </c>
      <c r="E64" s="12" t="e">
        <v>#N/A</v>
      </c>
      <c r="F64" s="66">
        <v>4020806367</v>
      </c>
      <c r="G64" s="30" t="s">
        <v>216</v>
      </c>
      <c r="H64" s="15">
        <v>30</v>
      </c>
      <c r="I64" s="31">
        <v>7797</v>
      </c>
      <c r="J64" s="17">
        <f t="shared" si="1"/>
        <v>7545</v>
      </c>
      <c r="K64" s="32">
        <v>0</v>
      </c>
      <c r="L64" s="17">
        <f t="shared" si="2"/>
        <v>0</v>
      </c>
      <c r="M64" s="17">
        <f t="shared" si="3"/>
        <v>7545</v>
      </c>
      <c r="N64" s="33">
        <v>0</v>
      </c>
      <c r="O64" s="33">
        <f t="shared" ref="O64:O70" si="18">N64</f>
        <v>0</v>
      </c>
      <c r="P64" s="20">
        <f t="shared" si="4"/>
        <v>0</v>
      </c>
      <c r="Q64" s="17">
        <f t="shared" si="5"/>
        <v>0</v>
      </c>
      <c r="R64" s="33">
        <v>0</v>
      </c>
      <c r="S64" s="17">
        <f t="shared" si="6"/>
        <v>0</v>
      </c>
      <c r="T64" s="33">
        <v>0</v>
      </c>
      <c r="U64" s="33">
        <f t="shared" si="17"/>
        <v>57</v>
      </c>
      <c r="V64" s="37"/>
      <c r="W64" s="35"/>
      <c r="X64" s="35"/>
      <c r="Y64" s="35"/>
      <c r="Z64" s="23">
        <f t="shared" si="7"/>
        <v>7488</v>
      </c>
      <c r="AA64" s="24">
        <f t="shared" si="8"/>
        <v>0</v>
      </c>
      <c r="AB64" s="25"/>
      <c r="AC64" s="23">
        <f t="shared" si="9"/>
        <v>7488</v>
      </c>
      <c r="AD64" s="36"/>
      <c r="AE64" s="27">
        <f>VLOOKUP(G64,[1]VOW!A61:CD181,17,0)</f>
        <v>7488</v>
      </c>
      <c r="AF64" s="28"/>
      <c r="AG64" s="28"/>
    </row>
    <row r="65" spans="2:33" ht="16.2" thickBot="1" x14ac:dyDescent="0.35">
      <c r="B65" s="9">
        <v>61</v>
      </c>
      <c r="C65" s="9" t="s">
        <v>217</v>
      </c>
      <c r="D65" s="11" t="s">
        <v>218</v>
      </c>
      <c r="E65" s="12">
        <v>4031</v>
      </c>
      <c r="F65" s="13" t="s">
        <v>219</v>
      </c>
      <c r="G65" s="14" t="s">
        <v>220</v>
      </c>
      <c r="H65" s="15">
        <v>30</v>
      </c>
      <c r="I65" s="16">
        <v>10208</v>
      </c>
      <c r="J65" s="17">
        <f t="shared" si="1"/>
        <v>9879</v>
      </c>
      <c r="K65" s="18">
        <v>0</v>
      </c>
      <c r="L65" s="17">
        <f t="shared" si="2"/>
        <v>0</v>
      </c>
      <c r="M65" s="17">
        <f t="shared" si="3"/>
        <v>9879</v>
      </c>
      <c r="N65" s="19">
        <f>I65/12</f>
        <v>850.66666666666663</v>
      </c>
      <c r="O65" s="19">
        <f t="shared" si="18"/>
        <v>850.66666666666663</v>
      </c>
      <c r="P65" s="20">
        <f t="shared" si="4"/>
        <v>1701.3333333333333</v>
      </c>
      <c r="Q65" s="17">
        <f t="shared" si="5"/>
        <v>1646</v>
      </c>
      <c r="R65" s="19">
        <f>I65/12</f>
        <v>850.66666666666663</v>
      </c>
      <c r="S65" s="17">
        <f t="shared" si="6"/>
        <v>823</v>
      </c>
      <c r="T65" s="15">
        <f t="shared" ref="T65:T74" si="19">ROUND(J65*10%,0)</f>
        <v>988</v>
      </c>
      <c r="U65" s="19">
        <f t="shared" si="17"/>
        <v>74</v>
      </c>
      <c r="V65" s="53"/>
      <c r="W65" s="22"/>
      <c r="X65" s="22"/>
      <c r="Y65" s="22"/>
      <c r="Z65" s="23">
        <f t="shared" si="7"/>
        <v>9640</v>
      </c>
      <c r="AA65" s="24">
        <f t="shared" si="8"/>
        <v>1646</v>
      </c>
      <c r="AB65" s="25"/>
      <c r="AC65" s="23">
        <f t="shared" si="9"/>
        <v>11286</v>
      </c>
      <c r="AD65" s="36"/>
      <c r="AE65" s="27">
        <f>VLOOKUP(G65,[1]VOW!A62:CD182,17,0)</f>
        <v>11286</v>
      </c>
      <c r="AF65" s="28"/>
      <c r="AG65" s="28"/>
    </row>
    <row r="66" spans="2:33" ht="16.2" thickBot="1" x14ac:dyDescent="0.35">
      <c r="B66" s="9">
        <v>62</v>
      </c>
      <c r="C66" s="67" t="s">
        <v>221</v>
      </c>
      <c r="D66" s="11" t="s">
        <v>222</v>
      </c>
      <c r="E66" s="12">
        <v>3227</v>
      </c>
      <c r="F66" s="13" t="s">
        <v>223</v>
      </c>
      <c r="G66" s="14" t="s">
        <v>224</v>
      </c>
      <c r="H66" s="15">
        <v>31</v>
      </c>
      <c r="I66" s="16">
        <v>12358</v>
      </c>
      <c r="J66" s="17">
        <f t="shared" si="1"/>
        <v>12358</v>
      </c>
      <c r="K66" s="18">
        <v>0</v>
      </c>
      <c r="L66" s="17">
        <f t="shared" si="2"/>
        <v>0</v>
      </c>
      <c r="M66" s="17">
        <f t="shared" si="3"/>
        <v>12358</v>
      </c>
      <c r="N66" s="19">
        <f>I66/12</f>
        <v>1029.8333333333333</v>
      </c>
      <c r="O66" s="19">
        <f t="shared" si="18"/>
        <v>1029.8333333333333</v>
      </c>
      <c r="P66" s="20">
        <f t="shared" si="4"/>
        <v>2059.6666666666665</v>
      </c>
      <c r="Q66" s="17">
        <f t="shared" si="5"/>
        <v>2060</v>
      </c>
      <c r="R66" s="19">
        <f>I66/12</f>
        <v>1029.8333333333333</v>
      </c>
      <c r="S66" s="17">
        <f t="shared" si="6"/>
        <v>1030</v>
      </c>
      <c r="T66" s="15">
        <f t="shared" si="19"/>
        <v>1236</v>
      </c>
      <c r="U66" s="19">
        <f t="shared" si="17"/>
        <v>93</v>
      </c>
      <c r="V66" s="41">
        <v>110</v>
      </c>
      <c r="W66" s="22"/>
      <c r="X66" s="22"/>
      <c r="Y66" s="22">
        <v>560</v>
      </c>
      <c r="Z66" s="23">
        <f t="shared" si="7"/>
        <v>11389</v>
      </c>
      <c r="AA66" s="24">
        <f t="shared" si="8"/>
        <v>2060</v>
      </c>
      <c r="AB66" s="25"/>
      <c r="AC66" s="23">
        <f t="shared" si="9"/>
        <v>13449</v>
      </c>
      <c r="AD66" s="36"/>
      <c r="AE66" s="27" t="e">
        <f>VLOOKUP(G66,[1]VOW!A63:CD183,17,0)</f>
        <v>#N/A</v>
      </c>
      <c r="AF66" s="28"/>
      <c r="AG66" s="28"/>
    </row>
    <row r="67" spans="2:33" ht="16.2" thickBot="1" x14ac:dyDescent="0.35">
      <c r="B67" s="9">
        <v>63</v>
      </c>
      <c r="C67" s="10" t="s">
        <v>225</v>
      </c>
      <c r="D67" s="11" t="s">
        <v>226</v>
      </c>
      <c r="E67" s="12">
        <v>4059</v>
      </c>
      <c r="F67" s="13" t="s">
        <v>227</v>
      </c>
      <c r="G67" s="14" t="s">
        <v>228</v>
      </c>
      <c r="H67" s="15">
        <v>29</v>
      </c>
      <c r="I67" s="16">
        <v>11653</v>
      </c>
      <c r="J67" s="17">
        <f t="shared" si="1"/>
        <v>10901</v>
      </c>
      <c r="K67" s="18">
        <v>0</v>
      </c>
      <c r="L67" s="17">
        <f t="shared" si="2"/>
        <v>0</v>
      </c>
      <c r="M67" s="17">
        <f t="shared" si="3"/>
        <v>10901</v>
      </c>
      <c r="N67" s="19">
        <f>I67/12</f>
        <v>971.08333333333337</v>
      </c>
      <c r="O67" s="19">
        <f t="shared" si="18"/>
        <v>971.08333333333337</v>
      </c>
      <c r="P67" s="20">
        <f t="shared" si="4"/>
        <v>1942.1666666666667</v>
      </c>
      <c r="Q67" s="17">
        <f t="shared" si="5"/>
        <v>1817</v>
      </c>
      <c r="R67" s="19">
        <f>I67/12</f>
        <v>971.08333333333337</v>
      </c>
      <c r="S67" s="17">
        <f t="shared" si="6"/>
        <v>908</v>
      </c>
      <c r="T67" s="15">
        <f t="shared" si="19"/>
        <v>1090</v>
      </c>
      <c r="U67" s="19">
        <f t="shared" si="17"/>
        <v>82</v>
      </c>
      <c r="V67" s="41">
        <v>110</v>
      </c>
      <c r="W67" s="22"/>
      <c r="X67" s="22"/>
      <c r="Y67" s="22">
        <v>420</v>
      </c>
      <c r="Z67" s="23">
        <f t="shared" si="7"/>
        <v>10107</v>
      </c>
      <c r="AA67" s="24">
        <f t="shared" si="8"/>
        <v>1817</v>
      </c>
      <c r="AB67" s="25">
        <v>5921</v>
      </c>
      <c r="AC67" s="23">
        <f t="shared" si="9"/>
        <v>17845</v>
      </c>
      <c r="AD67" s="26">
        <v>12.6</v>
      </c>
      <c r="AE67" s="27" t="e">
        <f>VLOOKUP(G67,[1]VOW!A64:CD184,17,0)</f>
        <v>#N/A</v>
      </c>
      <c r="AF67" s="28"/>
      <c r="AG67" s="28"/>
    </row>
    <row r="68" spans="2:33" ht="16.2" thickBot="1" x14ac:dyDescent="0.35">
      <c r="B68" s="9">
        <v>64</v>
      </c>
      <c r="C68" s="10" t="s">
        <v>229</v>
      </c>
      <c r="D68" s="11" t="s">
        <v>230</v>
      </c>
      <c r="E68" s="12">
        <v>4857</v>
      </c>
      <c r="F68" s="13" t="s">
        <v>231</v>
      </c>
      <c r="G68" s="14" t="s">
        <v>232</v>
      </c>
      <c r="H68" s="15">
        <v>30</v>
      </c>
      <c r="I68" s="16">
        <v>7657</v>
      </c>
      <c r="J68" s="17">
        <f t="shared" si="1"/>
        <v>7410</v>
      </c>
      <c r="K68" s="18">
        <v>0</v>
      </c>
      <c r="L68" s="17">
        <f t="shared" si="2"/>
        <v>0</v>
      </c>
      <c r="M68" s="17">
        <f t="shared" si="3"/>
        <v>7410</v>
      </c>
      <c r="N68" s="19">
        <f>I68/12</f>
        <v>638.08333333333337</v>
      </c>
      <c r="O68" s="19">
        <f t="shared" si="18"/>
        <v>638.08333333333337</v>
      </c>
      <c r="P68" s="20">
        <f t="shared" si="4"/>
        <v>1276.1666666666667</v>
      </c>
      <c r="Q68" s="17">
        <f t="shared" si="5"/>
        <v>1235</v>
      </c>
      <c r="R68" s="19">
        <f>I68/12</f>
        <v>638.08333333333337</v>
      </c>
      <c r="S68" s="17">
        <f t="shared" si="6"/>
        <v>618</v>
      </c>
      <c r="T68" s="15">
        <f t="shared" si="19"/>
        <v>741</v>
      </c>
      <c r="U68" s="19">
        <f t="shared" si="17"/>
        <v>56</v>
      </c>
      <c r="V68" s="38"/>
      <c r="W68" s="22"/>
      <c r="X68" s="22"/>
      <c r="Y68" s="22"/>
      <c r="Z68" s="23">
        <f t="shared" si="7"/>
        <v>7231</v>
      </c>
      <c r="AA68" s="24">
        <f t="shared" si="8"/>
        <v>1235</v>
      </c>
      <c r="AB68" s="25">
        <v>309</v>
      </c>
      <c r="AC68" s="23">
        <f t="shared" si="9"/>
        <v>8775</v>
      </c>
      <c r="AD68" s="26">
        <v>1</v>
      </c>
      <c r="AE68" s="27" t="e">
        <f>VLOOKUP(G68,[1]VOW!A65:CD185,17,0)</f>
        <v>#N/A</v>
      </c>
      <c r="AF68" s="28"/>
      <c r="AG68" s="28"/>
    </row>
    <row r="69" spans="2:33" ht="15.6" thickBot="1" x14ac:dyDescent="0.35">
      <c r="B69" s="9">
        <v>65</v>
      </c>
      <c r="C69" s="9" t="s">
        <v>233</v>
      </c>
      <c r="D69" s="39">
        <v>101724801689</v>
      </c>
      <c r="E69" s="12">
        <v>15178</v>
      </c>
      <c r="F69" s="13">
        <v>4020918341</v>
      </c>
      <c r="G69" s="52" t="s">
        <v>234</v>
      </c>
      <c r="H69" s="15">
        <v>31</v>
      </c>
      <c r="I69" s="16">
        <v>8096</v>
      </c>
      <c r="J69" s="17">
        <f t="shared" si="1"/>
        <v>8096</v>
      </c>
      <c r="K69" s="18">
        <v>0</v>
      </c>
      <c r="L69" s="17">
        <f t="shared" si="2"/>
        <v>0</v>
      </c>
      <c r="M69" s="17">
        <f t="shared" si="3"/>
        <v>8096</v>
      </c>
      <c r="N69" s="68">
        <v>675</v>
      </c>
      <c r="O69" s="68">
        <f t="shared" si="18"/>
        <v>675</v>
      </c>
      <c r="P69" s="20">
        <f t="shared" si="4"/>
        <v>1350</v>
      </c>
      <c r="Q69" s="17">
        <f t="shared" si="5"/>
        <v>1350</v>
      </c>
      <c r="R69" s="19">
        <v>675</v>
      </c>
      <c r="S69" s="17">
        <f t="shared" si="6"/>
        <v>675</v>
      </c>
      <c r="T69" s="15">
        <f t="shared" si="19"/>
        <v>810</v>
      </c>
      <c r="U69" s="19">
        <f t="shared" si="17"/>
        <v>61</v>
      </c>
      <c r="V69" s="38"/>
      <c r="W69" s="58"/>
      <c r="X69" s="58"/>
      <c r="Y69" s="22"/>
      <c r="Z69" s="23">
        <f t="shared" si="7"/>
        <v>7900</v>
      </c>
      <c r="AA69" s="24">
        <f t="shared" si="8"/>
        <v>1350</v>
      </c>
      <c r="AB69" s="25">
        <v>3300</v>
      </c>
      <c r="AC69" s="23">
        <f t="shared" si="9"/>
        <v>12550</v>
      </c>
      <c r="AD69" s="26">
        <v>11</v>
      </c>
      <c r="AE69" s="27">
        <f>VLOOKUP(G69,[1]VOW!A66:CD186,17,0)</f>
        <v>12841</v>
      </c>
      <c r="AF69" s="28"/>
      <c r="AG69" s="28"/>
    </row>
    <row r="70" spans="2:33" ht="16.2" thickBot="1" x14ac:dyDescent="0.35">
      <c r="B70" s="9">
        <v>66</v>
      </c>
      <c r="C70" s="29" t="s">
        <v>235</v>
      </c>
      <c r="D70" s="11" t="s">
        <v>236</v>
      </c>
      <c r="E70" s="12">
        <v>4725</v>
      </c>
      <c r="F70" s="13" t="s">
        <v>237</v>
      </c>
      <c r="G70" s="14" t="s">
        <v>238</v>
      </c>
      <c r="H70" s="15">
        <v>31</v>
      </c>
      <c r="I70" s="16">
        <v>7440</v>
      </c>
      <c r="J70" s="17">
        <f t="shared" ref="J70:J124" si="20">ROUND(I70*H70/31,0)</f>
        <v>7440</v>
      </c>
      <c r="K70" s="18">
        <v>0</v>
      </c>
      <c r="L70" s="17">
        <f t="shared" ref="L70:L124" si="21">ROUND(K70*H70/31,0)</f>
        <v>0</v>
      </c>
      <c r="M70" s="17">
        <f t="shared" ref="M70:M124" si="22">J70+L70</f>
        <v>7440</v>
      </c>
      <c r="N70" s="19">
        <f>I70/12</f>
        <v>620</v>
      </c>
      <c r="O70" s="19">
        <f t="shared" si="18"/>
        <v>620</v>
      </c>
      <c r="P70" s="20">
        <f t="shared" ref="P70:P124" si="23">N70+O70</f>
        <v>1240</v>
      </c>
      <c r="Q70" s="17">
        <f t="shared" ref="Q70:Q124" si="24">ROUND(P70*H70/31,0)</f>
        <v>1240</v>
      </c>
      <c r="R70" s="19">
        <f>I70/12</f>
        <v>620</v>
      </c>
      <c r="S70" s="17">
        <f t="shared" ref="S70:S124" si="25">ROUND(R70*H70/31,0)</f>
        <v>620</v>
      </c>
      <c r="T70" s="15">
        <f t="shared" si="19"/>
        <v>744</v>
      </c>
      <c r="U70" s="19">
        <f t="shared" si="17"/>
        <v>56</v>
      </c>
      <c r="V70" s="38"/>
      <c r="W70" s="22"/>
      <c r="X70" s="22"/>
      <c r="Y70" s="22">
        <v>420</v>
      </c>
      <c r="Z70" s="23">
        <f t="shared" ref="Z70:Z124" si="26">M70+S70-T70-U70-Y70-V70+W70+X70</f>
        <v>6840</v>
      </c>
      <c r="AA70" s="24">
        <f t="shared" ref="AA70:AA124" si="27">Q70</f>
        <v>1240</v>
      </c>
      <c r="AB70" s="25">
        <v>3843</v>
      </c>
      <c r="AC70" s="23">
        <f t="shared" ref="AC70:AC124" si="28">Z70+AA70+AB70</f>
        <v>11923</v>
      </c>
      <c r="AD70" s="26">
        <v>14.5</v>
      </c>
      <c r="AE70" s="27">
        <f>VLOOKUP(G70,[1]VOW!A67:CD187,17,0)</f>
        <v>12430</v>
      </c>
      <c r="AF70" s="28"/>
      <c r="AG70" s="28"/>
    </row>
    <row r="71" spans="2:33" ht="16.2" thickBot="1" x14ac:dyDescent="0.35">
      <c r="B71" s="9">
        <v>67</v>
      </c>
      <c r="C71" s="9" t="s">
        <v>239</v>
      </c>
      <c r="D71" s="11" t="s">
        <v>240</v>
      </c>
      <c r="E71" s="12">
        <v>4727</v>
      </c>
      <c r="F71" s="13" t="s">
        <v>241</v>
      </c>
      <c r="G71" s="14" t="s">
        <v>242</v>
      </c>
      <c r="H71" s="15">
        <v>28</v>
      </c>
      <c r="I71" s="16">
        <v>3669</v>
      </c>
      <c r="J71" s="17">
        <f t="shared" si="20"/>
        <v>3314</v>
      </c>
      <c r="K71" s="18">
        <v>5503</v>
      </c>
      <c r="L71" s="17">
        <f t="shared" si="21"/>
        <v>4970</v>
      </c>
      <c r="M71" s="17">
        <f t="shared" si="22"/>
        <v>8284</v>
      </c>
      <c r="N71" s="19">
        <v>0</v>
      </c>
      <c r="O71" s="19">
        <v>0</v>
      </c>
      <c r="P71" s="20">
        <f t="shared" si="23"/>
        <v>0</v>
      </c>
      <c r="Q71" s="17">
        <f t="shared" si="24"/>
        <v>0</v>
      </c>
      <c r="R71" s="19">
        <v>0</v>
      </c>
      <c r="S71" s="17">
        <f t="shared" si="25"/>
        <v>0</v>
      </c>
      <c r="T71" s="15">
        <f t="shared" si="19"/>
        <v>331</v>
      </c>
      <c r="U71" s="19">
        <f t="shared" si="17"/>
        <v>62</v>
      </c>
      <c r="V71" s="38"/>
      <c r="W71" s="22"/>
      <c r="X71" s="22"/>
      <c r="Y71" s="22"/>
      <c r="Z71" s="23">
        <f t="shared" si="26"/>
        <v>7891</v>
      </c>
      <c r="AA71" s="24">
        <f t="shared" si="27"/>
        <v>0</v>
      </c>
      <c r="AB71" s="25"/>
      <c r="AC71" s="23">
        <f t="shared" si="28"/>
        <v>7891</v>
      </c>
      <c r="AD71" s="36"/>
      <c r="AE71" s="27">
        <f>VLOOKUP(G71,[1]VOW!A68:CD188,17,0)</f>
        <v>7890</v>
      </c>
      <c r="AF71" s="28"/>
      <c r="AG71" s="28"/>
    </row>
    <row r="72" spans="2:33" ht="16.2" thickBot="1" x14ac:dyDescent="0.35">
      <c r="B72" s="9">
        <v>68</v>
      </c>
      <c r="C72" s="9" t="s">
        <v>243</v>
      </c>
      <c r="D72" s="11" t="s">
        <v>244</v>
      </c>
      <c r="E72" s="12">
        <v>4089</v>
      </c>
      <c r="F72" s="13" t="s">
        <v>245</v>
      </c>
      <c r="G72" s="14" t="s">
        <v>246</v>
      </c>
      <c r="H72" s="15">
        <v>29</v>
      </c>
      <c r="I72" s="16">
        <v>16256</v>
      </c>
      <c r="J72" s="17">
        <f t="shared" si="20"/>
        <v>15207</v>
      </c>
      <c r="K72" s="18">
        <v>0</v>
      </c>
      <c r="L72" s="17">
        <f t="shared" si="21"/>
        <v>0</v>
      </c>
      <c r="M72" s="17">
        <f t="shared" si="22"/>
        <v>15207</v>
      </c>
      <c r="N72" s="19">
        <f>I72/12</f>
        <v>1354.6666666666667</v>
      </c>
      <c r="O72" s="19">
        <f>N72</f>
        <v>1354.6666666666667</v>
      </c>
      <c r="P72" s="20">
        <f t="shared" si="23"/>
        <v>2709.3333333333335</v>
      </c>
      <c r="Q72" s="17">
        <f t="shared" si="24"/>
        <v>2535</v>
      </c>
      <c r="R72" s="19">
        <f>I72/12</f>
        <v>1354.6666666666667</v>
      </c>
      <c r="S72" s="17">
        <f t="shared" si="25"/>
        <v>1267</v>
      </c>
      <c r="T72" s="15">
        <f t="shared" si="19"/>
        <v>1521</v>
      </c>
      <c r="U72" s="19">
        <f t="shared" si="17"/>
        <v>114</v>
      </c>
      <c r="V72" s="41">
        <v>130</v>
      </c>
      <c r="W72" s="22"/>
      <c r="X72" s="22"/>
      <c r="Y72" s="22"/>
      <c r="Z72" s="23">
        <f t="shared" si="26"/>
        <v>14709</v>
      </c>
      <c r="AA72" s="24">
        <f t="shared" si="27"/>
        <v>2535</v>
      </c>
      <c r="AB72" s="25"/>
      <c r="AC72" s="23">
        <f t="shared" si="28"/>
        <v>17244</v>
      </c>
      <c r="AD72" s="36"/>
      <c r="AE72" s="27">
        <f>VLOOKUP(G72,[1]VOW!A69:CD189,17,0)</f>
        <v>17244</v>
      </c>
      <c r="AF72" s="28"/>
      <c r="AG72" s="28"/>
    </row>
    <row r="73" spans="2:33" ht="16.2" thickBot="1" x14ac:dyDescent="0.35">
      <c r="B73" s="9">
        <v>69</v>
      </c>
      <c r="C73" s="10" t="s">
        <v>247</v>
      </c>
      <c r="D73" s="11" t="s">
        <v>248</v>
      </c>
      <c r="E73" s="12">
        <v>4038</v>
      </c>
      <c r="F73" s="13" t="s">
        <v>249</v>
      </c>
      <c r="G73" s="14" t="s">
        <v>250</v>
      </c>
      <c r="H73" s="15">
        <v>27</v>
      </c>
      <c r="I73" s="16">
        <v>7856</v>
      </c>
      <c r="J73" s="17">
        <f t="shared" si="20"/>
        <v>6842</v>
      </c>
      <c r="K73" s="18">
        <v>0</v>
      </c>
      <c r="L73" s="17">
        <f t="shared" si="21"/>
        <v>0</v>
      </c>
      <c r="M73" s="17">
        <f t="shared" si="22"/>
        <v>6842</v>
      </c>
      <c r="N73" s="19">
        <f>I73/12</f>
        <v>654.66666666666663</v>
      </c>
      <c r="O73" s="19">
        <f>N73</f>
        <v>654.66666666666663</v>
      </c>
      <c r="P73" s="20">
        <f t="shared" si="23"/>
        <v>1309.3333333333333</v>
      </c>
      <c r="Q73" s="17">
        <f t="shared" si="24"/>
        <v>1140</v>
      </c>
      <c r="R73" s="19">
        <f>I73/12</f>
        <v>654.66666666666663</v>
      </c>
      <c r="S73" s="17">
        <f t="shared" si="25"/>
        <v>570</v>
      </c>
      <c r="T73" s="15">
        <f t="shared" si="19"/>
        <v>684</v>
      </c>
      <c r="U73" s="19">
        <f t="shared" si="17"/>
        <v>51</v>
      </c>
      <c r="V73" s="38"/>
      <c r="W73" s="22"/>
      <c r="X73" s="22"/>
      <c r="Y73" s="22"/>
      <c r="Z73" s="23">
        <f t="shared" si="26"/>
        <v>6677</v>
      </c>
      <c r="AA73" s="24">
        <f t="shared" si="27"/>
        <v>1140</v>
      </c>
      <c r="AB73" s="25">
        <v>1304</v>
      </c>
      <c r="AC73" s="23">
        <f t="shared" si="28"/>
        <v>9121</v>
      </c>
      <c r="AD73" s="26">
        <v>4.0999999999999996</v>
      </c>
      <c r="AE73" s="27">
        <f>VLOOKUP(G73,[1]VOW!A70:CD190,17,0)</f>
        <v>7817</v>
      </c>
      <c r="AF73" s="28"/>
      <c r="AG73" s="28"/>
    </row>
    <row r="74" spans="2:33" ht="15.6" thickBot="1" x14ac:dyDescent="0.35">
      <c r="B74" s="9">
        <v>70</v>
      </c>
      <c r="C74" s="10" t="s">
        <v>251</v>
      </c>
      <c r="D74" s="69">
        <v>101653462110</v>
      </c>
      <c r="E74" s="12">
        <v>15207</v>
      </c>
      <c r="F74" s="66">
        <v>4020907443</v>
      </c>
      <c r="G74" s="52" t="s">
        <v>252</v>
      </c>
      <c r="H74" s="15">
        <v>24</v>
      </c>
      <c r="I74" s="16">
        <v>3316</v>
      </c>
      <c r="J74" s="17">
        <f t="shared" si="20"/>
        <v>2567</v>
      </c>
      <c r="K74" s="18">
        <v>4974</v>
      </c>
      <c r="L74" s="17">
        <f t="shared" si="21"/>
        <v>3851</v>
      </c>
      <c r="M74" s="17">
        <f t="shared" si="22"/>
        <v>6418</v>
      </c>
      <c r="N74" s="35">
        <v>0</v>
      </c>
      <c r="O74" s="35">
        <v>0</v>
      </c>
      <c r="P74" s="20">
        <f t="shared" si="23"/>
        <v>0</v>
      </c>
      <c r="Q74" s="17">
        <f t="shared" si="24"/>
        <v>0</v>
      </c>
      <c r="R74" s="33">
        <v>0</v>
      </c>
      <c r="S74" s="17">
        <f t="shared" si="25"/>
        <v>0</v>
      </c>
      <c r="T74" s="15">
        <f t="shared" si="19"/>
        <v>257</v>
      </c>
      <c r="U74" s="19">
        <f t="shared" si="17"/>
        <v>48</v>
      </c>
      <c r="V74" s="38"/>
      <c r="W74" s="58"/>
      <c r="X74" s="58"/>
      <c r="Y74" s="22">
        <v>140</v>
      </c>
      <c r="Z74" s="23">
        <f t="shared" si="26"/>
        <v>5973</v>
      </c>
      <c r="AA74" s="24">
        <f t="shared" si="27"/>
        <v>0</v>
      </c>
      <c r="AB74" s="25">
        <v>1365</v>
      </c>
      <c r="AC74" s="23">
        <f t="shared" si="28"/>
        <v>7338</v>
      </c>
      <c r="AD74" s="26">
        <v>5</v>
      </c>
      <c r="AE74" s="27">
        <f>VLOOKUP(G74,[1]VOW!A71:CD191,17,0)</f>
        <v>7310</v>
      </c>
      <c r="AF74" s="28"/>
      <c r="AG74" s="28"/>
    </row>
    <row r="75" spans="2:33" ht="16.2" thickBot="1" x14ac:dyDescent="0.35">
      <c r="B75" s="9">
        <v>71</v>
      </c>
      <c r="C75" s="29" t="s">
        <v>253</v>
      </c>
      <c r="D75" s="11" t="s">
        <v>254</v>
      </c>
      <c r="E75" s="12">
        <v>15173</v>
      </c>
      <c r="F75" s="13" t="s">
        <v>255</v>
      </c>
      <c r="G75" s="14" t="s">
        <v>256</v>
      </c>
      <c r="H75" s="15">
        <v>31</v>
      </c>
      <c r="I75" s="16">
        <v>5814</v>
      </c>
      <c r="J75" s="17">
        <f t="shared" si="20"/>
        <v>5814</v>
      </c>
      <c r="K75" s="18">
        <v>5814</v>
      </c>
      <c r="L75" s="17">
        <f t="shared" si="21"/>
        <v>5814</v>
      </c>
      <c r="M75" s="17">
        <f t="shared" si="22"/>
        <v>11628</v>
      </c>
      <c r="N75" s="19">
        <v>969</v>
      </c>
      <c r="O75" s="19">
        <f>N75</f>
        <v>969</v>
      </c>
      <c r="P75" s="20">
        <f t="shared" si="23"/>
        <v>1938</v>
      </c>
      <c r="Q75" s="17">
        <f t="shared" si="24"/>
        <v>1938</v>
      </c>
      <c r="R75" s="19">
        <v>0</v>
      </c>
      <c r="S75" s="17">
        <f t="shared" si="25"/>
        <v>0</v>
      </c>
      <c r="T75" s="15">
        <f>ROUND(J75*10%,0)</f>
        <v>581</v>
      </c>
      <c r="U75" s="19">
        <f t="shared" si="17"/>
        <v>87</v>
      </c>
      <c r="V75" s="41">
        <v>110</v>
      </c>
      <c r="W75" s="22"/>
      <c r="X75" s="22"/>
      <c r="Y75" s="22">
        <v>8750</v>
      </c>
      <c r="Z75" s="23">
        <f t="shared" si="26"/>
        <v>2100</v>
      </c>
      <c r="AA75" s="24">
        <f t="shared" si="27"/>
        <v>1938</v>
      </c>
      <c r="AB75" s="25"/>
      <c r="AC75" s="23">
        <f t="shared" si="28"/>
        <v>4038</v>
      </c>
      <c r="AD75" s="36"/>
      <c r="AE75" s="27" t="e">
        <f>VLOOKUP(G75,[1]VOW!A72:CD192,17,0)</f>
        <v>#N/A</v>
      </c>
      <c r="AF75" s="28"/>
      <c r="AG75" s="28"/>
    </row>
    <row r="76" spans="2:33" ht="16.2" thickBot="1" x14ac:dyDescent="0.35">
      <c r="B76" s="9">
        <v>72</v>
      </c>
      <c r="C76" s="29" t="s">
        <v>257</v>
      </c>
      <c r="D76" s="70">
        <v>101549761425</v>
      </c>
      <c r="E76" s="71">
        <v>15261</v>
      </c>
      <c r="F76" s="72">
        <v>4020769816</v>
      </c>
      <c r="G76" s="14" t="s">
        <v>258</v>
      </c>
      <c r="H76" s="15">
        <v>19</v>
      </c>
      <c r="I76" s="16">
        <v>3714</v>
      </c>
      <c r="J76" s="17">
        <f t="shared" si="20"/>
        <v>2276</v>
      </c>
      <c r="K76" s="18">
        <v>3714</v>
      </c>
      <c r="L76" s="17">
        <f t="shared" si="21"/>
        <v>2276</v>
      </c>
      <c r="M76" s="17">
        <f t="shared" si="22"/>
        <v>4552</v>
      </c>
      <c r="N76" s="19">
        <v>0</v>
      </c>
      <c r="O76" s="19">
        <v>0</v>
      </c>
      <c r="P76" s="20">
        <f t="shared" si="23"/>
        <v>0</v>
      </c>
      <c r="Q76" s="17">
        <f t="shared" si="24"/>
        <v>0</v>
      </c>
      <c r="R76" s="19">
        <v>0</v>
      </c>
      <c r="S76" s="17">
        <f t="shared" si="25"/>
        <v>0</v>
      </c>
      <c r="T76" s="15">
        <f>ROUND(J76*10%,0)</f>
        <v>228</v>
      </c>
      <c r="U76" s="19">
        <f t="shared" si="17"/>
        <v>34</v>
      </c>
      <c r="V76" s="41"/>
      <c r="W76" s="22"/>
      <c r="X76" s="22"/>
      <c r="Y76" s="22"/>
      <c r="Z76" s="23">
        <f t="shared" si="26"/>
        <v>4290</v>
      </c>
      <c r="AA76" s="24">
        <f t="shared" si="27"/>
        <v>0</v>
      </c>
      <c r="AB76" s="25"/>
      <c r="AC76" s="23">
        <f t="shared" si="28"/>
        <v>4290</v>
      </c>
      <c r="AD76" s="36"/>
      <c r="AE76" s="27">
        <f>VLOOKUP(G76,[1]VOW!A73:CD193,17,0)</f>
        <v>4291</v>
      </c>
      <c r="AF76" s="28"/>
      <c r="AG76" s="28"/>
    </row>
    <row r="77" spans="2:33" ht="16.2" thickBot="1" x14ac:dyDescent="0.35">
      <c r="B77" s="9">
        <v>73</v>
      </c>
      <c r="C77" s="10" t="s">
        <v>259</v>
      </c>
      <c r="D77" s="11" t="s">
        <v>260</v>
      </c>
      <c r="E77" s="12">
        <v>4442</v>
      </c>
      <c r="F77" s="13" t="s">
        <v>261</v>
      </c>
      <c r="G77" s="14" t="s">
        <v>262</v>
      </c>
      <c r="H77" s="15">
        <v>29</v>
      </c>
      <c r="I77" s="16">
        <v>11332</v>
      </c>
      <c r="J77" s="17">
        <f t="shared" si="20"/>
        <v>10601</v>
      </c>
      <c r="K77" s="18">
        <v>0</v>
      </c>
      <c r="L77" s="17">
        <f t="shared" si="21"/>
        <v>0</v>
      </c>
      <c r="M77" s="17">
        <f t="shared" si="22"/>
        <v>10601</v>
      </c>
      <c r="N77" s="19">
        <f>I77/12</f>
        <v>944.33333333333337</v>
      </c>
      <c r="O77" s="19">
        <f>N77</f>
        <v>944.33333333333337</v>
      </c>
      <c r="P77" s="20">
        <f t="shared" si="23"/>
        <v>1888.6666666666667</v>
      </c>
      <c r="Q77" s="17">
        <f t="shared" si="24"/>
        <v>1767</v>
      </c>
      <c r="R77" s="19">
        <f>I77/12</f>
        <v>944.33333333333337</v>
      </c>
      <c r="S77" s="17">
        <f t="shared" si="25"/>
        <v>883</v>
      </c>
      <c r="T77" s="15">
        <f>ROUND(J77*10%,0)</f>
        <v>1060</v>
      </c>
      <c r="U77" s="19">
        <f t="shared" si="17"/>
        <v>80</v>
      </c>
      <c r="V77" s="41">
        <v>110</v>
      </c>
      <c r="W77" s="22"/>
      <c r="X77" s="22"/>
      <c r="Y77" s="22">
        <v>140</v>
      </c>
      <c r="Z77" s="23">
        <f t="shared" si="26"/>
        <v>10094</v>
      </c>
      <c r="AA77" s="24">
        <f t="shared" si="27"/>
        <v>1767</v>
      </c>
      <c r="AB77" s="25">
        <v>1999</v>
      </c>
      <c r="AC77" s="23">
        <f t="shared" si="28"/>
        <v>13860</v>
      </c>
      <c r="AD77" s="26">
        <v>4.4000000000000004</v>
      </c>
      <c r="AE77" s="27">
        <f>VLOOKUP(G77,[1]VOW!A74:CD194,17,0)</f>
        <v>13872</v>
      </c>
      <c r="AF77" s="28"/>
      <c r="AG77" s="28"/>
    </row>
    <row r="78" spans="2:33" ht="16.2" thickBot="1" x14ac:dyDescent="0.35">
      <c r="B78" s="9">
        <v>74</v>
      </c>
      <c r="C78" s="29" t="s">
        <v>263</v>
      </c>
      <c r="D78" s="39">
        <v>101724782977</v>
      </c>
      <c r="E78" s="12">
        <v>15175</v>
      </c>
      <c r="F78" s="13">
        <v>4020917998</v>
      </c>
      <c r="G78" s="14" t="s">
        <v>264</v>
      </c>
      <c r="H78" s="15">
        <v>29</v>
      </c>
      <c r="I78" s="16">
        <v>8100</v>
      </c>
      <c r="J78" s="17">
        <f t="shared" si="20"/>
        <v>7577</v>
      </c>
      <c r="K78" s="18">
        <v>0</v>
      </c>
      <c r="L78" s="17">
        <f t="shared" si="21"/>
        <v>0</v>
      </c>
      <c r="M78" s="17">
        <f t="shared" si="22"/>
        <v>7577</v>
      </c>
      <c r="N78" s="19">
        <v>675</v>
      </c>
      <c r="O78" s="19">
        <v>675</v>
      </c>
      <c r="P78" s="20">
        <f t="shared" si="23"/>
        <v>1350</v>
      </c>
      <c r="Q78" s="17">
        <f t="shared" si="24"/>
        <v>1263</v>
      </c>
      <c r="R78" s="19">
        <v>675</v>
      </c>
      <c r="S78" s="17">
        <f t="shared" si="25"/>
        <v>631</v>
      </c>
      <c r="T78" s="15">
        <f>ROUND(J78*10%,0)</f>
        <v>758</v>
      </c>
      <c r="U78" s="19">
        <f t="shared" si="17"/>
        <v>57</v>
      </c>
      <c r="V78" s="41"/>
      <c r="W78" s="22"/>
      <c r="X78" s="22"/>
      <c r="Y78" s="22">
        <v>140</v>
      </c>
      <c r="Z78" s="23">
        <f t="shared" si="26"/>
        <v>7253</v>
      </c>
      <c r="AA78" s="24">
        <f t="shared" si="27"/>
        <v>1263</v>
      </c>
      <c r="AB78" s="25"/>
      <c r="AC78" s="23">
        <f t="shared" si="28"/>
        <v>8516</v>
      </c>
      <c r="AD78" s="36"/>
      <c r="AE78" s="27">
        <f>VLOOKUP(G78,[1]VOW!A75:CD195,17,0)</f>
        <v>8518</v>
      </c>
      <c r="AF78" s="28"/>
      <c r="AG78" s="28"/>
    </row>
    <row r="79" spans="2:33" ht="16.2" thickBot="1" x14ac:dyDescent="0.35">
      <c r="B79" s="9">
        <v>75</v>
      </c>
      <c r="C79" s="29" t="s">
        <v>265</v>
      </c>
      <c r="D79" s="11" t="e">
        <v>#N/A</v>
      </c>
      <c r="E79" s="12" t="e">
        <v>#N/A</v>
      </c>
      <c r="F79" s="13" t="s">
        <v>266</v>
      </c>
      <c r="G79" s="30" t="s">
        <v>267</v>
      </c>
      <c r="H79" s="15">
        <v>30</v>
      </c>
      <c r="I79" s="31">
        <v>6735</v>
      </c>
      <c r="J79" s="17">
        <f t="shared" si="20"/>
        <v>6518</v>
      </c>
      <c r="K79" s="32">
        <v>0</v>
      </c>
      <c r="L79" s="17">
        <f t="shared" si="21"/>
        <v>0</v>
      </c>
      <c r="M79" s="17">
        <f t="shared" si="22"/>
        <v>6518</v>
      </c>
      <c r="N79" s="33">
        <f>I79/12</f>
        <v>561.25</v>
      </c>
      <c r="O79" s="33">
        <f>N79</f>
        <v>561.25</v>
      </c>
      <c r="P79" s="20">
        <f t="shared" si="23"/>
        <v>1122.5</v>
      </c>
      <c r="Q79" s="17">
        <f t="shared" si="24"/>
        <v>1086</v>
      </c>
      <c r="R79" s="33">
        <f>I79/12</f>
        <v>561.25</v>
      </c>
      <c r="S79" s="17">
        <f t="shared" si="25"/>
        <v>543</v>
      </c>
      <c r="T79" s="33">
        <v>0</v>
      </c>
      <c r="U79" s="33">
        <f t="shared" si="17"/>
        <v>49</v>
      </c>
      <c r="V79" s="37"/>
      <c r="W79" s="35"/>
      <c r="X79" s="35"/>
      <c r="Y79" s="35">
        <v>140</v>
      </c>
      <c r="Z79" s="23">
        <f t="shared" si="26"/>
        <v>6872</v>
      </c>
      <c r="AA79" s="24">
        <f t="shared" si="27"/>
        <v>1086</v>
      </c>
      <c r="AB79" s="25">
        <v>544</v>
      </c>
      <c r="AC79" s="23">
        <f t="shared" si="28"/>
        <v>8502</v>
      </c>
      <c r="AD79" s="26">
        <v>2</v>
      </c>
      <c r="AE79" s="27">
        <f>VLOOKUP(G79,[1]VOW!A76:CD196,17,0)</f>
        <v>8501</v>
      </c>
      <c r="AF79" s="28"/>
      <c r="AG79" s="28"/>
    </row>
    <row r="80" spans="2:33" ht="16.2" thickBot="1" x14ac:dyDescent="0.35">
      <c r="B80" s="9">
        <v>76</v>
      </c>
      <c r="C80" s="9" t="s">
        <v>268</v>
      </c>
      <c r="D80" s="11" t="s">
        <v>269</v>
      </c>
      <c r="E80" s="12">
        <v>4029</v>
      </c>
      <c r="F80" s="13" t="s">
        <v>270</v>
      </c>
      <c r="G80" s="14" t="s">
        <v>271</v>
      </c>
      <c r="H80" s="15">
        <v>31</v>
      </c>
      <c r="I80" s="16">
        <v>11964</v>
      </c>
      <c r="J80" s="17">
        <f t="shared" si="20"/>
        <v>11964</v>
      </c>
      <c r="K80" s="18">
        <v>0</v>
      </c>
      <c r="L80" s="17">
        <f t="shared" si="21"/>
        <v>0</v>
      </c>
      <c r="M80" s="17">
        <f t="shared" si="22"/>
        <v>11964</v>
      </c>
      <c r="N80" s="19">
        <f>I80/12</f>
        <v>997</v>
      </c>
      <c r="O80" s="19">
        <f>N80</f>
        <v>997</v>
      </c>
      <c r="P80" s="20">
        <f t="shared" si="23"/>
        <v>1994</v>
      </c>
      <c r="Q80" s="17">
        <f t="shared" si="24"/>
        <v>1994</v>
      </c>
      <c r="R80" s="19">
        <f>I80/12</f>
        <v>997</v>
      </c>
      <c r="S80" s="17">
        <f t="shared" si="25"/>
        <v>997</v>
      </c>
      <c r="T80" s="15">
        <f>ROUND(J80*10%,0)</f>
        <v>1196</v>
      </c>
      <c r="U80" s="19">
        <f t="shared" si="17"/>
        <v>90</v>
      </c>
      <c r="V80" s="41">
        <v>110</v>
      </c>
      <c r="W80" s="22"/>
      <c r="X80" s="22"/>
      <c r="Y80" s="22">
        <v>280</v>
      </c>
      <c r="Z80" s="23">
        <f t="shared" si="26"/>
        <v>11285</v>
      </c>
      <c r="AA80" s="24">
        <f t="shared" si="27"/>
        <v>1994</v>
      </c>
      <c r="AB80" s="25">
        <v>1932</v>
      </c>
      <c r="AC80" s="23">
        <f t="shared" si="28"/>
        <v>15211</v>
      </c>
      <c r="AD80" s="26">
        <v>4</v>
      </c>
      <c r="AE80" s="27">
        <f>VLOOKUP(G80,[1]VOW!A77:CD197,17,0)</f>
        <v>15510</v>
      </c>
      <c r="AF80" s="28"/>
      <c r="AG80" s="28"/>
    </row>
    <row r="81" spans="2:33" ht="16.2" thickBot="1" x14ac:dyDescent="0.35">
      <c r="B81" s="9">
        <v>77</v>
      </c>
      <c r="C81" s="9" t="s">
        <v>272</v>
      </c>
      <c r="D81" s="73">
        <v>101902084276</v>
      </c>
      <c r="E81" s="74">
        <v>15262</v>
      </c>
      <c r="F81" s="72">
        <v>4021063095</v>
      </c>
      <c r="G81" s="14" t="s">
        <v>273</v>
      </c>
      <c r="H81" s="15">
        <v>5</v>
      </c>
      <c r="I81" s="16">
        <v>3714</v>
      </c>
      <c r="J81" s="17">
        <f t="shared" si="20"/>
        <v>599</v>
      </c>
      <c r="K81" s="18">
        <v>3714</v>
      </c>
      <c r="L81" s="17">
        <f t="shared" si="21"/>
        <v>599</v>
      </c>
      <c r="M81" s="17">
        <f t="shared" si="22"/>
        <v>1198</v>
      </c>
      <c r="N81" s="19">
        <v>0</v>
      </c>
      <c r="O81" s="19">
        <v>0</v>
      </c>
      <c r="P81" s="20">
        <f t="shared" si="23"/>
        <v>0</v>
      </c>
      <c r="Q81" s="17">
        <f t="shared" si="24"/>
        <v>0</v>
      </c>
      <c r="R81" s="19">
        <v>0</v>
      </c>
      <c r="S81" s="17">
        <f t="shared" si="25"/>
        <v>0</v>
      </c>
      <c r="T81" s="15">
        <f>ROUND(J81*10%,0)</f>
        <v>60</v>
      </c>
      <c r="U81" s="19">
        <f t="shared" si="17"/>
        <v>9</v>
      </c>
      <c r="V81" s="41"/>
      <c r="W81" s="22"/>
      <c r="X81" s="22"/>
      <c r="Y81" s="22"/>
      <c r="Z81" s="23">
        <f t="shared" si="26"/>
        <v>1129</v>
      </c>
      <c r="AA81" s="24">
        <f t="shared" si="27"/>
        <v>0</v>
      </c>
      <c r="AB81" s="25"/>
      <c r="AC81" s="23">
        <f t="shared" si="28"/>
        <v>1129</v>
      </c>
      <c r="AD81" s="36"/>
      <c r="AE81" s="27">
        <f>VLOOKUP(G81,[1]VOW!A78:CD198,17,0)</f>
        <v>1130</v>
      </c>
      <c r="AF81" s="28"/>
      <c r="AG81" s="28"/>
    </row>
    <row r="82" spans="2:33" ht="16.2" thickBot="1" x14ac:dyDescent="0.35">
      <c r="B82" s="9">
        <v>78</v>
      </c>
      <c r="C82" s="29" t="s">
        <v>274</v>
      </c>
      <c r="D82" s="75"/>
      <c r="E82" s="12" t="e">
        <v>#N/A</v>
      </c>
      <c r="F82" s="13" t="s">
        <v>275</v>
      </c>
      <c r="G82" s="30" t="s">
        <v>276</v>
      </c>
      <c r="H82" s="15">
        <v>30</v>
      </c>
      <c r="I82" s="31">
        <v>7554</v>
      </c>
      <c r="J82" s="17">
        <f t="shared" si="20"/>
        <v>7310</v>
      </c>
      <c r="K82" s="32">
        <v>0</v>
      </c>
      <c r="L82" s="17">
        <f t="shared" si="21"/>
        <v>0</v>
      </c>
      <c r="M82" s="17">
        <f t="shared" si="22"/>
        <v>7310</v>
      </c>
      <c r="N82" s="33">
        <v>0</v>
      </c>
      <c r="O82" s="33">
        <v>0</v>
      </c>
      <c r="P82" s="20">
        <f t="shared" si="23"/>
        <v>0</v>
      </c>
      <c r="Q82" s="17">
        <f t="shared" si="24"/>
        <v>0</v>
      </c>
      <c r="R82" s="33">
        <v>0</v>
      </c>
      <c r="S82" s="17">
        <f t="shared" si="25"/>
        <v>0</v>
      </c>
      <c r="T82" s="33">
        <v>0</v>
      </c>
      <c r="U82" s="33">
        <f>ROUND(M82*0.75%,0)</f>
        <v>55</v>
      </c>
      <c r="V82" s="37"/>
      <c r="W82" s="35"/>
      <c r="X82" s="35"/>
      <c r="Y82" s="35"/>
      <c r="Z82" s="23">
        <f t="shared" si="26"/>
        <v>7255</v>
      </c>
      <c r="AA82" s="24">
        <f t="shared" si="27"/>
        <v>0</v>
      </c>
      <c r="AB82" s="25"/>
      <c r="AC82" s="23">
        <f t="shared" si="28"/>
        <v>7255</v>
      </c>
      <c r="AD82" s="36"/>
      <c r="AE82" s="27">
        <f>VLOOKUP(G82,[1]VOW!A79:CD199,17,0)</f>
        <v>7255</v>
      </c>
      <c r="AF82" s="28"/>
      <c r="AG82" s="28"/>
    </row>
    <row r="83" spans="2:33" ht="16.2" thickBot="1" x14ac:dyDescent="0.35">
      <c r="B83" s="9">
        <v>79</v>
      </c>
      <c r="C83" s="9" t="s">
        <v>277</v>
      </c>
      <c r="D83" s="11" t="s">
        <v>278</v>
      </c>
      <c r="E83" s="12">
        <v>4698</v>
      </c>
      <c r="F83" s="13" t="s">
        <v>279</v>
      </c>
      <c r="G83" s="14" t="s">
        <v>280</v>
      </c>
      <c r="H83" s="15">
        <v>31</v>
      </c>
      <c r="I83" s="16">
        <v>9197</v>
      </c>
      <c r="J83" s="17">
        <f t="shared" si="20"/>
        <v>9197</v>
      </c>
      <c r="K83" s="18">
        <v>0</v>
      </c>
      <c r="L83" s="17">
        <f t="shared" si="21"/>
        <v>0</v>
      </c>
      <c r="M83" s="17">
        <f t="shared" si="22"/>
        <v>9197</v>
      </c>
      <c r="N83" s="19">
        <f>I83/12</f>
        <v>766.41666666666663</v>
      </c>
      <c r="O83" s="19">
        <f>N83</f>
        <v>766.41666666666663</v>
      </c>
      <c r="P83" s="20">
        <f t="shared" si="23"/>
        <v>1532.8333333333333</v>
      </c>
      <c r="Q83" s="17">
        <f t="shared" si="24"/>
        <v>1533</v>
      </c>
      <c r="R83" s="19">
        <f>I83/12</f>
        <v>766.41666666666663</v>
      </c>
      <c r="S83" s="17">
        <f t="shared" si="25"/>
        <v>766</v>
      </c>
      <c r="T83" s="15">
        <f>ROUND(J83*10%,0)</f>
        <v>920</v>
      </c>
      <c r="U83" s="19">
        <f>ROUND(M83*0.75%,0)</f>
        <v>69</v>
      </c>
      <c r="V83" s="38"/>
      <c r="W83" s="22"/>
      <c r="X83" s="22"/>
      <c r="Y83" s="22"/>
      <c r="Z83" s="23">
        <f t="shared" si="26"/>
        <v>8974</v>
      </c>
      <c r="AA83" s="24">
        <f t="shared" si="27"/>
        <v>1533</v>
      </c>
      <c r="AB83" s="25"/>
      <c r="AC83" s="23">
        <f t="shared" si="28"/>
        <v>10507</v>
      </c>
      <c r="AD83" s="36"/>
      <c r="AE83" s="27">
        <f>VLOOKUP(G83,[1]VOW!A80:CD200,17,0)</f>
        <v>10508</v>
      </c>
      <c r="AF83" s="28"/>
      <c r="AG83" s="28"/>
    </row>
    <row r="84" spans="2:33" ht="16.2" thickBot="1" x14ac:dyDescent="0.35">
      <c r="B84" s="9">
        <v>80</v>
      </c>
      <c r="C84" s="9" t="s">
        <v>281</v>
      </c>
      <c r="D84" s="11" t="e">
        <v>#N/A</v>
      </c>
      <c r="E84" s="12" t="e">
        <v>#N/A</v>
      </c>
      <c r="F84" s="76">
        <v>4020918037</v>
      </c>
      <c r="G84" s="30" t="s">
        <v>282</v>
      </c>
      <c r="H84" s="15">
        <v>27</v>
      </c>
      <c r="I84" s="31">
        <v>3600</v>
      </c>
      <c r="J84" s="17">
        <f t="shared" si="20"/>
        <v>3135</v>
      </c>
      <c r="K84" s="32">
        <v>5400</v>
      </c>
      <c r="L84" s="17">
        <f t="shared" si="21"/>
        <v>4703</v>
      </c>
      <c r="M84" s="17">
        <f t="shared" si="22"/>
        <v>7838</v>
      </c>
      <c r="N84" s="33">
        <v>0</v>
      </c>
      <c r="O84" s="33">
        <f>N84</f>
        <v>0</v>
      </c>
      <c r="P84" s="20">
        <f t="shared" si="23"/>
        <v>0</v>
      </c>
      <c r="Q84" s="17">
        <f t="shared" si="24"/>
        <v>0</v>
      </c>
      <c r="R84" s="33">
        <v>0</v>
      </c>
      <c r="S84" s="17">
        <f t="shared" si="25"/>
        <v>0</v>
      </c>
      <c r="T84" s="33">
        <v>0</v>
      </c>
      <c r="U84" s="33">
        <f>ROUND(M84*0.75%,0)</f>
        <v>59</v>
      </c>
      <c r="V84" s="37"/>
      <c r="W84" s="35"/>
      <c r="X84" s="35"/>
      <c r="Y84" s="35">
        <v>1000</v>
      </c>
      <c r="Z84" s="23">
        <f t="shared" si="26"/>
        <v>6779</v>
      </c>
      <c r="AA84" s="24">
        <f t="shared" si="27"/>
        <v>0</v>
      </c>
      <c r="AB84" s="25">
        <v>1160</v>
      </c>
      <c r="AC84" s="23">
        <f t="shared" si="28"/>
        <v>7939</v>
      </c>
      <c r="AD84" s="26">
        <v>4</v>
      </c>
      <c r="AE84" s="27">
        <f>VLOOKUP(G84,[1]VOW!A81:CD201,17,0)</f>
        <v>7941</v>
      </c>
      <c r="AF84" s="28"/>
      <c r="AG84" s="28"/>
    </row>
    <row r="85" spans="2:33" ht="16.2" thickBot="1" x14ac:dyDescent="0.35">
      <c r="B85" s="9">
        <v>81</v>
      </c>
      <c r="C85" s="29" t="s">
        <v>283</v>
      </c>
      <c r="D85" s="11" t="s">
        <v>284</v>
      </c>
      <c r="E85" s="12">
        <v>4919</v>
      </c>
      <c r="F85" s="13" t="s">
        <v>285</v>
      </c>
      <c r="G85" s="14" t="s">
        <v>286</v>
      </c>
      <c r="H85" s="15">
        <v>31</v>
      </c>
      <c r="I85" s="16">
        <v>9992</v>
      </c>
      <c r="J85" s="17">
        <f t="shared" si="20"/>
        <v>9992</v>
      </c>
      <c r="K85" s="18">
        <v>9992</v>
      </c>
      <c r="L85" s="17">
        <f t="shared" si="21"/>
        <v>9992</v>
      </c>
      <c r="M85" s="17">
        <f t="shared" si="22"/>
        <v>19984</v>
      </c>
      <c r="N85" s="19">
        <v>1665</v>
      </c>
      <c r="O85" s="19">
        <f>N85</f>
        <v>1665</v>
      </c>
      <c r="P85" s="20">
        <f t="shared" si="23"/>
        <v>3330</v>
      </c>
      <c r="Q85" s="17">
        <f t="shared" si="24"/>
        <v>3330</v>
      </c>
      <c r="R85" s="19">
        <v>0</v>
      </c>
      <c r="S85" s="17">
        <f t="shared" si="25"/>
        <v>0</v>
      </c>
      <c r="T85" s="15">
        <f>ROUND(J85*10%,0)</f>
        <v>999</v>
      </c>
      <c r="U85" s="19">
        <f>ROUND(M85*0.75%,0)</f>
        <v>150</v>
      </c>
      <c r="V85" s="41">
        <v>130</v>
      </c>
      <c r="W85" s="22"/>
      <c r="X85" s="22"/>
      <c r="Y85" s="22"/>
      <c r="Z85" s="23">
        <f t="shared" si="26"/>
        <v>18705</v>
      </c>
      <c r="AA85" s="24">
        <f t="shared" si="27"/>
        <v>3330</v>
      </c>
      <c r="AB85" s="25">
        <v>4700</v>
      </c>
      <c r="AC85" s="23">
        <f t="shared" si="28"/>
        <v>26735</v>
      </c>
      <c r="AD85" s="26">
        <v>6.3</v>
      </c>
      <c r="AE85" s="27">
        <f>VLOOKUP(G85,[1]VOW!A82:CD202,17,0)</f>
        <v>26774</v>
      </c>
      <c r="AF85" s="28"/>
      <c r="AG85" s="28"/>
    </row>
    <row r="86" spans="2:33" ht="16.2" thickBot="1" x14ac:dyDescent="0.35">
      <c r="B86" s="9">
        <v>82</v>
      </c>
      <c r="C86" s="29" t="s">
        <v>287</v>
      </c>
      <c r="D86" s="13" t="e">
        <v>#N/A</v>
      </c>
      <c r="E86" s="12" t="e">
        <v>#N/A</v>
      </c>
      <c r="F86" s="13" t="e">
        <v>#N/A</v>
      </c>
      <c r="G86" s="48" t="s">
        <v>288</v>
      </c>
      <c r="H86" s="15">
        <v>13</v>
      </c>
      <c r="I86" s="43">
        <v>6000</v>
      </c>
      <c r="J86" s="17">
        <f t="shared" si="20"/>
        <v>2516</v>
      </c>
      <c r="K86" s="44">
        <v>0</v>
      </c>
      <c r="L86" s="17">
        <f t="shared" si="21"/>
        <v>0</v>
      </c>
      <c r="M86" s="17">
        <f t="shared" si="22"/>
        <v>2516</v>
      </c>
      <c r="N86" s="20">
        <v>0</v>
      </c>
      <c r="O86" s="20">
        <v>0</v>
      </c>
      <c r="P86" s="20">
        <f t="shared" si="23"/>
        <v>0</v>
      </c>
      <c r="Q86" s="17">
        <f t="shared" si="24"/>
        <v>0</v>
      </c>
      <c r="R86" s="20">
        <v>0</v>
      </c>
      <c r="S86" s="17">
        <f t="shared" si="25"/>
        <v>0</v>
      </c>
      <c r="T86" s="29">
        <v>0</v>
      </c>
      <c r="U86" s="20">
        <v>0</v>
      </c>
      <c r="V86" s="49"/>
      <c r="W86" s="46"/>
      <c r="X86" s="46"/>
      <c r="Y86" s="46"/>
      <c r="Z86" s="23">
        <f t="shared" si="26"/>
        <v>2516</v>
      </c>
      <c r="AA86" s="24">
        <f t="shared" si="27"/>
        <v>0</v>
      </c>
      <c r="AB86" s="25">
        <v>194</v>
      </c>
      <c r="AC86" s="23">
        <f t="shared" si="28"/>
        <v>2710</v>
      </c>
      <c r="AD86" s="26">
        <v>1</v>
      </c>
      <c r="AE86" s="27">
        <f>VLOOKUP(G86,[1]VOW!A83:CD203,17,0)</f>
        <v>2710</v>
      </c>
      <c r="AF86" s="28"/>
      <c r="AG86" s="28"/>
    </row>
    <row r="87" spans="2:33" ht="16.2" thickBot="1" x14ac:dyDescent="0.35">
      <c r="B87" s="9">
        <v>83</v>
      </c>
      <c r="C87" s="9" t="s">
        <v>289</v>
      </c>
      <c r="D87" s="11" t="s">
        <v>290</v>
      </c>
      <c r="E87" s="12">
        <v>4689</v>
      </c>
      <c r="F87" s="13" t="s">
        <v>291</v>
      </c>
      <c r="G87" s="14" t="s">
        <v>292</v>
      </c>
      <c r="H87" s="15">
        <v>30.5</v>
      </c>
      <c r="I87" s="16">
        <v>6935</v>
      </c>
      <c r="J87" s="17">
        <f t="shared" si="20"/>
        <v>6823</v>
      </c>
      <c r="K87" s="18">
        <v>0</v>
      </c>
      <c r="L87" s="17">
        <f t="shared" si="21"/>
        <v>0</v>
      </c>
      <c r="M87" s="17">
        <f t="shared" si="22"/>
        <v>6823</v>
      </c>
      <c r="N87" s="19">
        <f t="shared" ref="N87:N93" si="29">I87/12</f>
        <v>577.91666666666663</v>
      </c>
      <c r="O87" s="19">
        <f t="shared" ref="O87:O93" si="30">N87</f>
        <v>577.91666666666663</v>
      </c>
      <c r="P87" s="20">
        <f t="shared" si="23"/>
        <v>1155.8333333333333</v>
      </c>
      <c r="Q87" s="17">
        <f t="shared" si="24"/>
        <v>1137</v>
      </c>
      <c r="R87" s="19">
        <f t="shared" ref="R87:R93" si="31">I87/12</f>
        <v>577.91666666666663</v>
      </c>
      <c r="S87" s="17">
        <f t="shared" si="25"/>
        <v>569</v>
      </c>
      <c r="T87" s="15">
        <f>ROUND(J87*10%,0)</f>
        <v>682</v>
      </c>
      <c r="U87" s="19">
        <f t="shared" ref="U87:U98" si="32">ROUND(M87*0.75%,0)</f>
        <v>51</v>
      </c>
      <c r="V87" s="38"/>
      <c r="W87" s="22"/>
      <c r="X87" s="22"/>
      <c r="Y87" s="22"/>
      <c r="Z87" s="23">
        <f t="shared" si="26"/>
        <v>6659</v>
      </c>
      <c r="AA87" s="24">
        <f t="shared" si="27"/>
        <v>1137</v>
      </c>
      <c r="AB87" s="25"/>
      <c r="AC87" s="23">
        <f t="shared" si="28"/>
        <v>7796</v>
      </c>
      <c r="AD87" s="36"/>
      <c r="AE87" s="27">
        <f>VLOOKUP(G87,[1]VOW!A84:CD204,17,0)</f>
        <v>7795</v>
      </c>
      <c r="AF87" s="28"/>
      <c r="AG87" s="28"/>
    </row>
    <row r="88" spans="2:33" ht="16.2" thickBot="1" x14ac:dyDescent="0.35">
      <c r="B88" s="9">
        <v>84</v>
      </c>
      <c r="C88" s="9" t="s">
        <v>293</v>
      </c>
      <c r="D88" s="11" t="e">
        <v>#N/A</v>
      </c>
      <c r="E88" s="12" t="e">
        <v>#N/A</v>
      </c>
      <c r="F88" s="13" t="s">
        <v>294</v>
      </c>
      <c r="G88" s="30" t="s">
        <v>295</v>
      </c>
      <c r="H88" s="15">
        <v>31</v>
      </c>
      <c r="I88" s="31">
        <v>6729</v>
      </c>
      <c r="J88" s="17">
        <f t="shared" si="20"/>
        <v>6729</v>
      </c>
      <c r="K88" s="32">
        <v>0</v>
      </c>
      <c r="L88" s="17">
        <f t="shared" si="21"/>
        <v>0</v>
      </c>
      <c r="M88" s="17">
        <f t="shared" si="22"/>
        <v>6729</v>
      </c>
      <c r="N88" s="33">
        <f t="shared" si="29"/>
        <v>560.75</v>
      </c>
      <c r="O88" s="33">
        <f t="shared" si="30"/>
        <v>560.75</v>
      </c>
      <c r="P88" s="20">
        <f t="shared" si="23"/>
        <v>1121.5</v>
      </c>
      <c r="Q88" s="17">
        <f t="shared" si="24"/>
        <v>1122</v>
      </c>
      <c r="R88" s="33">
        <f t="shared" si="31"/>
        <v>560.75</v>
      </c>
      <c r="S88" s="17">
        <f t="shared" si="25"/>
        <v>561</v>
      </c>
      <c r="T88" s="40">
        <v>0</v>
      </c>
      <c r="U88" s="33">
        <f t="shared" si="32"/>
        <v>50</v>
      </c>
      <c r="V88" s="37"/>
      <c r="W88" s="35"/>
      <c r="X88" s="35"/>
      <c r="Y88" s="35"/>
      <c r="Z88" s="23">
        <f t="shared" si="26"/>
        <v>7240</v>
      </c>
      <c r="AA88" s="24">
        <f t="shared" si="27"/>
        <v>1122</v>
      </c>
      <c r="AB88" s="25">
        <v>1084</v>
      </c>
      <c r="AC88" s="23">
        <f t="shared" si="28"/>
        <v>9446</v>
      </c>
      <c r="AD88" s="26">
        <v>4</v>
      </c>
      <c r="AE88" s="27">
        <f>VLOOKUP(G88,[1]VOW!A85:CD205,17,0)</f>
        <v>9446</v>
      </c>
      <c r="AF88" s="28"/>
      <c r="AG88" s="28"/>
    </row>
    <row r="89" spans="2:33" ht="16.2" thickBot="1" x14ac:dyDescent="0.35">
      <c r="B89" s="9">
        <v>85</v>
      </c>
      <c r="C89" s="10" t="s">
        <v>296</v>
      </c>
      <c r="D89" s="11" t="s">
        <v>297</v>
      </c>
      <c r="E89" s="12">
        <v>4465</v>
      </c>
      <c r="F89" s="13" t="s">
        <v>298</v>
      </c>
      <c r="G89" s="14" t="s">
        <v>299</v>
      </c>
      <c r="H89" s="15">
        <v>31</v>
      </c>
      <c r="I89" s="16">
        <v>7829</v>
      </c>
      <c r="J89" s="17">
        <f t="shared" si="20"/>
        <v>7829</v>
      </c>
      <c r="K89" s="18">
        <v>0</v>
      </c>
      <c r="L89" s="17">
        <f t="shared" si="21"/>
        <v>0</v>
      </c>
      <c r="M89" s="17">
        <f t="shared" si="22"/>
        <v>7829</v>
      </c>
      <c r="N89" s="19">
        <f t="shared" si="29"/>
        <v>652.41666666666663</v>
      </c>
      <c r="O89" s="19">
        <f t="shared" si="30"/>
        <v>652.41666666666663</v>
      </c>
      <c r="P89" s="20">
        <f t="shared" si="23"/>
        <v>1304.8333333333333</v>
      </c>
      <c r="Q89" s="17">
        <f t="shared" si="24"/>
        <v>1305</v>
      </c>
      <c r="R89" s="19">
        <f t="shared" si="31"/>
        <v>652.41666666666663</v>
      </c>
      <c r="S89" s="17">
        <f t="shared" si="25"/>
        <v>652</v>
      </c>
      <c r="T89" s="15">
        <f t="shared" ref="T89:T98" si="33">ROUND(J89*10%,0)</f>
        <v>783</v>
      </c>
      <c r="U89" s="19">
        <f t="shared" si="32"/>
        <v>59</v>
      </c>
      <c r="V89" s="38"/>
      <c r="W89" s="22"/>
      <c r="X89" s="22"/>
      <c r="Y89" s="22"/>
      <c r="Z89" s="23">
        <f t="shared" si="26"/>
        <v>7639</v>
      </c>
      <c r="AA89" s="24">
        <f t="shared" si="27"/>
        <v>1305</v>
      </c>
      <c r="AB89" s="25"/>
      <c r="AC89" s="23">
        <f t="shared" si="28"/>
        <v>8944</v>
      </c>
      <c r="AD89" s="36"/>
      <c r="AE89" s="27" t="e">
        <f>VLOOKUP(G89,[1]VOW!A86:CD206,17,0)</f>
        <v>#N/A</v>
      </c>
      <c r="AF89" s="28"/>
      <c r="AG89" s="28"/>
    </row>
    <row r="90" spans="2:33" ht="16.2" thickBot="1" x14ac:dyDescent="0.35">
      <c r="B90" s="9">
        <v>86</v>
      </c>
      <c r="C90" s="10" t="s">
        <v>300</v>
      </c>
      <c r="D90" s="39">
        <v>100863249397</v>
      </c>
      <c r="E90" s="12">
        <v>15252</v>
      </c>
      <c r="F90" s="13" t="e">
        <v>#N/A</v>
      </c>
      <c r="G90" s="14" t="s">
        <v>301</v>
      </c>
      <c r="H90" s="15">
        <v>18</v>
      </c>
      <c r="I90" s="16">
        <v>11648</v>
      </c>
      <c r="J90" s="17">
        <f t="shared" si="20"/>
        <v>6763</v>
      </c>
      <c r="K90" s="18">
        <v>11648</v>
      </c>
      <c r="L90" s="17">
        <f t="shared" si="21"/>
        <v>6763</v>
      </c>
      <c r="M90" s="17">
        <f t="shared" si="22"/>
        <v>13526</v>
      </c>
      <c r="N90" s="19">
        <v>0</v>
      </c>
      <c r="O90" s="19">
        <v>0</v>
      </c>
      <c r="P90" s="20">
        <f t="shared" si="23"/>
        <v>0</v>
      </c>
      <c r="Q90" s="17">
        <f t="shared" si="24"/>
        <v>0</v>
      </c>
      <c r="R90" s="19">
        <v>0</v>
      </c>
      <c r="S90" s="17">
        <f t="shared" si="25"/>
        <v>0</v>
      </c>
      <c r="T90" s="15">
        <f t="shared" si="33"/>
        <v>676</v>
      </c>
      <c r="U90" s="19">
        <v>0</v>
      </c>
      <c r="V90" s="41">
        <v>110</v>
      </c>
      <c r="W90" s="22"/>
      <c r="X90" s="22"/>
      <c r="Y90" s="22"/>
      <c r="Z90" s="23">
        <f t="shared" si="26"/>
        <v>12740</v>
      </c>
      <c r="AA90" s="24">
        <f t="shared" si="27"/>
        <v>0</v>
      </c>
      <c r="AB90" s="25"/>
      <c r="AC90" s="23">
        <f t="shared" si="28"/>
        <v>12740</v>
      </c>
      <c r="AD90" s="36"/>
      <c r="AE90" s="27">
        <f>VLOOKUP(G90,[1]VOW!A87:CD207,17,0)</f>
        <v>12740</v>
      </c>
      <c r="AF90" s="28"/>
      <c r="AG90" s="28"/>
    </row>
    <row r="91" spans="2:33" ht="16.2" thickBot="1" x14ac:dyDescent="0.35">
      <c r="B91" s="9">
        <v>87</v>
      </c>
      <c r="C91" s="10" t="s">
        <v>302</v>
      </c>
      <c r="D91" s="11" t="s">
        <v>303</v>
      </c>
      <c r="E91" s="12">
        <v>3749</v>
      </c>
      <c r="F91" s="13" t="s">
        <v>304</v>
      </c>
      <c r="G91" s="14" t="s">
        <v>305</v>
      </c>
      <c r="H91" s="15">
        <v>20</v>
      </c>
      <c r="I91" s="16">
        <v>19845</v>
      </c>
      <c r="J91" s="17">
        <f t="shared" si="20"/>
        <v>12803</v>
      </c>
      <c r="K91" s="18">
        <v>0</v>
      </c>
      <c r="L91" s="17">
        <f t="shared" si="21"/>
        <v>0</v>
      </c>
      <c r="M91" s="17">
        <f t="shared" si="22"/>
        <v>12803</v>
      </c>
      <c r="N91" s="19">
        <f t="shared" si="29"/>
        <v>1653.75</v>
      </c>
      <c r="O91" s="19">
        <f t="shared" si="30"/>
        <v>1653.75</v>
      </c>
      <c r="P91" s="20">
        <f t="shared" si="23"/>
        <v>3307.5</v>
      </c>
      <c r="Q91" s="17">
        <f t="shared" si="24"/>
        <v>2134</v>
      </c>
      <c r="R91" s="19">
        <f t="shared" si="31"/>
        <v>1653.75</v>
      </c>
      <c r="S91" s="17">
        <f t="shared" si="25"/>
        <v>1067</v>
      </c>
      <c r="T91" s="15">
        <f t="shared" si="33"/>
        <v>1280</v>
      </c>
      <c r="U91" s="19">
        <f t="shared" si="32"/>
        <v>96</v>
      </c>
      <c r="V91" s="41">
        <v>110</v>
      </c>
      <c r="W91" s="22"/>
      <c r="X91" s="22">
        <v>301</v>
      </c>
      <c r="Y91" s="22">
        <f>5000+280</f>
        <v>5280</v>
      </c>
      <c r="Z91" s="23">
        <f t="shared" si="26"/>
        <v>7405</v>
      </c>
      <c r="AA91" s="24">
        <f t="shared" si="27"/>
        <v>2134</v>
      </c>
      <c r="AB91" s="25"/>
      <c r="AC91" s="23">
        <f t="shared" si="28"/>
        <v>9539</v>
      </c>
      <c r="AD91" s="36"/>
      <c r="AE91" s="27">
        <f>VLOOKUP(G91,[1]VOW!A88:CD208,17,0)</f>
        <v>9538</v>
      </c>
      <c r="AF91" s="28"/>
      <c r="AG91" s="28"/>
    </row>
    <row r="92" spans="2:33" ht="16.2" thickBot="1" x14ac:dyDescent="0.35">
      <c r="B92" s="9">
        <v>88</v>
      </c>
      <c r="C92" s="9" t="s">
        <v>306</v>
      </c>
      <c r="D92" s="11" t="s">
        <v>307</v>
      </c>
      <c r="E92" s="12">
        <v>3337</v>
      </c>
      <c r="F92" s="13" t="s">
        <v>308</v>
      </c>
      <c r="G92" s="14" t="s">
        <v>309</v>
      </c>
      <c r="H92" s="15">
        <v>31</v>
      </c>
      <c r="I92" s="16">
        <v>12202</v>
      </c>
      <c r="J92" s="17">
        <f t="shared" si="20"/>
        <v>12202</v>
      </c>
      <c r="K92" s="18">
        <v>0</v>
      </c>
      <c r="L92" s="17">
        <f t="shared" si="21"/>
        <v>0</v>
      </c>
      <c r="M92" s="17">
        <f t="shared" si="22"/>
        <v>12202</v>
      </c>
      <c r="N92" s="19">
        <f t="shared" si="29"/>
        <v>1016.8333333333334</v>
      </c>
      <c r="O92" s="19">
        <f t="shared" si="30"/>
        <v>1016.8333333333334</v>
      </c>
      <c r="P92" s="20">
        <f t="shared" si="23"/>
        <v>2033.6666666666667</v>
      </c>
      <c r="Q92" s="17">
        <f t="shared" si="24"/>
        <v>2034</v>
      </c>
      <c r="R92" s="19">
        <f t="shared" si="31"/>
        <v>1016.8333333333334</v>
      </c>
      <c r="S92" s="17">
        <f t="shared" si="25"/>
        <v>1017</v>
      </c>
      <c r="T92" s="15">
        <f t="shared" si="33"/>
        <v>1220</v>
      </c>
      <c r="U92" s="19">
        <f t="shared" si="32"/>
        <v>92</v>
      </c>
      <c r="V92" s="41">
        <v>110</v>
      </c>
      <c r="W92" s="22"/>
      <c r="X92" s="22">
        <v>301</v>
      </c>
      <c r="Y92" s="22">
        <v>280</v>
      </c>
      <c r="Z92" s="23">
        <f t="shared" si="26"/>
        <v>11818</v>
      </c>
      <c r="AA92" s="24">
        <f t="shared" si="27"/>
        <v>2034</v>
      </c>
      <c r="AB92" s="25">
        <v>3821</v>
      </c>
      <c r="AC92" s="23">
        <f t="shared" si="28"/>
        <v>17673</v>
      </c>
      <c r="AD92" s="26">
        <v>7.8</v>
      </c>
      <c r="AE92" s="27">
        <f>VLOOKUP(G92,[1]VOW!A89:CD209,17,0)</f>
        <v>17689</v>
      </c>
      <c r="AF92" s="28"/>
      <c r="AG92" s="28"/>
    </row>
    <row r="93" spans="2:33" ht="16.2" thickBot="1" x14ac:dyDescent="0.35">
      <c r="B93" s="9">
        <v>89</v>
      </c>
      <c r="C93" s="10" t="s">
        <v>310</v>
      </c>
      <c r="D93" s="11" t="s">
        <v>311</v>
      </c>
      <c r="E93" s="12">
        <v>4635</v>
      </c>
      <c r="F93" s="13" t="s">
        <v>312</v>
      </c>
      <c r="G93" s="14" t="s">
        <v>313</v>
      </c>
      <c r="H93" s="15">
        <v>28.5</v>
      </c>
      <c r="I93" s="16">
        <v>11651</v>
      </c>
      <c r="J93" s="17">
        <f t="shared" si="20"/>
        <v>10711</v>
      </c>
      <c r="K93" s="18">
        <v>0</v>
      </c>
      <c r="L93" s="17">
        <f t="shared" si="21"/>
        <v>0</v>
      </c>
      <c r="M93" s="17">
        <f t="shared" si="22"/>
        <v>10711</v>
      </c>
      <c r="N93" s="19">
        <f t="shared" si="29"/>
        <v>970.91666666666663</v>
      </c>
      <c r="O93" s="19">
        <f t="shared" si="30"/>
        <v>970.91666666666663</v>
      </c>
      <c r="P93" s="20">
        <f t="shared" si="23"/>
        <v>1941.8333333333333</v>
      </c>
      <c r="Q93" s="17">
        <f t="shared" si="24"/>
        <v>1785</v>
      </c>
      <c r="R93" s="19">
        <f t="shared" si="31"/>
        <v>970.91666666666663</v>
      </c>
      <c r="S93" s="17">
        <f t="shared" si="25"/>
        <v>893</v>
      </c>
      <c r="T93" s="15">
        <f t="shared" si="33"/>
        <v>1071</v>
      </c>
      <c r="U93" s="19">
        <f t="shared" si="32"/>
        <v>80</v>
      </c>
      <c r="V93" s="41">
        <v>110</v>
      </c>
      <c r="W93" s="22"/>
      <c r="X93" s="22"/>
      <c r="Y93" s="22"/>
      <c r="Z93" s="23">
        <f t="shared" si="26"/>
        <v>10343</v>
      </c>
      <c r="AA93" s="24">
        <f t="shared" si="27"/>
        <v>1785</v>
      </c>
      <c r="AB93" s="25">
        <v>469</v>
      </c>
      <c r="AC93" s="23">
        <f t="shared" si="28"/>
        <v>12597</v>
      </c>
      <c r="AD93" s="26">
        <v>1</v>
      </c>
      <c r="AE93" s="27">
        <f>VLOOKUP(G93,[1]VOW!A90:CD210,17,0)</f>
        <v>12597</v>
      </c>
      <c r="AF93" s="28"/>
      <c r="AG93" s="28"/>
    </row>
    <row r="94" spans="2:33" ht="16.2" thickBot="1" x14ac:dyDescent="0.35">
      <c r="B94" s="9">
        <v>90</v>
      </c>
      <c r="C94" s="9" t="s">
        <v>314</v>
      </c>
      <c r="D94" s="39">
        <v>101250552363</v>
      </c>
      <c r="E94" s="12">
        <v>15180</v>
      </c>
      <c r="F94" s="13">
        <v>4020810381</v>
      </c>
      <c r="G94" s="14" t="s">
        <v>315</v>
      </c>
      <c r="H94" s="15">
        <v>28</v>
      </c>
      <c r="I94" s="16">
        <v>3940</v>
      </c>
      <c r="J94" s="17">
        <f t="shared" si="20"/>
        <v>3559</v>
      </c>
      <c r="K94" s="18">
        <v>3940</v>
      </c>
      <c r="L94" s="17">
        <f t="shared" si="21"/>
        <v>3559</v>
      </c>
      <c r="M94" s="17">
        <f t="shared" si="22"/>
        <v>7118</v>
      </c>
      <c r="N94" s="19">
        <v>656</v>
      </c>
      <c r="O94" s="19">
        <v>657</v>
      </c>
      <c r="P94" s="20">
        <f t="shared" si="23"/>
        <v>1313</v>
      </c>
      <c r="Q94" s="17">
        <f t="shared" si="24"/>
        <v>1186</v>
      </c>
      <c r="R94" s="19">
        <v>0</v>
      </c>
      <c r="S94" s="17">
        <f t="shared" si="25"/>
        <v>0</v>
      </c>
      <c r="T94" s="15">
        <f t="shared" si="33"/>
        <v>356</v>
      </c>
      <c r="U94" s="19">
        <f t="shared" si="32"/>
        <v>53</v>
      </c>
      <c r="V94" s="38"/>
      <c r="W94" s="22"/>
      <c r="X94" s="22"/>
      <c r="Y94" s="22"/>
      <c r="Z94" s="23">
        <f t="shared" si="26"/>
        <v>6709</v>
      </c>
      <c r="AA94" s="24">
        <f t="shared" si="27"/>
        <v>1186</v>
      </c>
      <c r="AB94" s="25"/>
      <c r="AC94" s="23">
        <f t="shared" si="28"/>
        <v>7895</v>
      </c>
      <c r="AD94" s="36"/>
      <c r="AE94" s="27">
        <f>VLOOKUP(G94,[1]VOW!A91:CD211,17,0)</f>
        <v>7895</v>
      </c>
      <c r="AF94" s="28"/>
      <c r="AG94" s="28"/>
    </row>
    <row r="95" spans="2:33" ht="16.2" thickBot="1" x14ac:dyDescent="0.35">
      <c r="B95" s="9">
        <v>91</v>
      </c>
      <c r="C95" s="9" t="s">
        <v>316</v>
      </c>
      <c r="D95" s="11" t="s">
        <v>317</v>
      </c>
      <c r="E95" s="12">
        <v>3784</v>
      </c>
      <c r="F95" s="13" t="s">
        <v>318</v>
      </c>
      <c r="G95" s="14" t="s">
        <v>319</v>
      </c>
      <c r="H95" s="15">
        <v>31</v>
      </c>
      <c r="I95" s="16">
        <v>11337</v>
      </c>
      <c r="J95" s="17">
        <f t="shared" si="20"/>
        <v>11337</v>
      </c>
      <c r="K95" s="18">
        <v>0</v>
      </c>
      <c r="L95" s="17">
        <f t="shared" si="21"/>
        <v>0</v>
      </c>
      <c r="M95" s="17">
        <f t="shared" si="22"/>
        <v>11337</v>
      </c>
      <c r="N95" s="19">
        <f>I95/12</f>
        <v>944.75</v>
      </c>
      <c r="O95" s="19">
        <f t="shared" ref="O95:O100" si="34">N95</f>
        <v>944.75</v>
      </c>
      <c r="P95" s="20">
        <f t="shared" si="23"/>
        <v>1889.5</v>
      </c>
      <c r="Q95" s="17">
        <f t="shared" si="24"/>
        <v>1890</v>
      </c>
      <c r="R95" s="19">
        <f>I95/12</f>
        <v>944.75</v>
      </c>
      <c r="S95" s="17">
        <f t="shared" si="25"/>
        <v>945</v>
      </c>
      <c r="T95" s="15">
        <f t="shared" si="33"/>
        <v>1134</v>
      </c>
      <c r="U95" s="19">
        <f t="shared" si="32"/>
        <v>85</v>
      </c>
      <c r="V95" s="53">
        <v>110</v>
      </c>
      <c r="W95" s="22"/>
      <c r="X95" s="22"/>
      <c r="Y95" s="22">
        <f>1000+1260</f>
        <v>2260</v>
      </c>
      <c r="Z95" s="23">
        <f t="shared" si="26"/>
        <v>8693</v>
      </c>
      <c r="AA95" s="24">
        <f t="shared" si="27"/>
        <v>1890</v>
      </c>
      <c r="AB95" s="25">
        <v>1771</v>
      </c>
      <c r="AC95" s="23">
        <f t="shared" si="28"/>
        <v>12354</v>
      </c>
      <c r="AD95" s="26">
        <v>3.9</v>
      </c>
      <c r="AE95" s="27">
        <f>VLOOKUP(G95,[1]VOW!A92:CD212,17,0)</f>
        <v>12365</v>
      </c>
      <c r="AF95" s="28"/>
      <c r="AG95" s="28"/>
    </row>
    <row r="96" spans="2:33" ht="16.2" thickBot="1" x14ac:dyDescent="0.35">
      <c r="B96" s="9">
        <v>92</v>
      </c>
      <c r="C96" s="9" t="s">
        <v>320</v>
      </c>
      <c r="D96" s="39">
        <v>100337776334</v>
      </c>
      <c r="E96" s="12">
        <v>15257</v>
      </c>
      <c r="F96" s="13" t="e">
        <v>#N/A</v>
      </c>
      <c r="G96" s="14" t="s">
        <v>321</v>
      </c>
      <c r="H96" s="15">
        <v>31</v>
      </c>
      <c r="I96" s="16">
        <v>12438</v>
      </c>
      <c r="J96" s="17">
        <f t="shared" si="20"/>
        <v>12438</v>
      </c>
      <c r="K96" s="18">
        <v>12438</v>
      </c>
      <c r="L96" s="17">
        <f t="shared" si="21"/>
        <v>12438</v>
      </c>
      <c r="M96" s="17">
        <f t="shared" si="22"/>
        <v>24876</v>
      </c>
      <c r="N96" s="19"/>
      <c r="O96" s="19"/>
      <c r="P96" s="20">
        <f t="shared" si="23"/>
        <v>0</v>
      </c>
      <c r="Q96" s="17">
        <f t="shared" si="24"/>
        <v>0</v>
      </c>
      <c r="R96" s="19"/>
      <c r="S96" s="17">
        <f t="shared" si="25"/>
        <v>0</v>
      </c>
      <c r="T96" s="15">
        <f t="shared" si="33"/>
        <v>1244</v>
      </c>
      <c r="U96" s="19">
        <v>0</v>
      </c>
      <c r="V96" s="53">
        <v>130</v>
      </c>
      <c r="W96" s="22"/>
      <c r="X96" s="22"/>
      <c r="Y96" s="22">
        <v>140</v>
      </c>
      <c r="Z96" s="23">
        <f t="shared" si="26"/>
        <v>23362</v>
      </c>
      <c r="AA96" s="24">
        <f t="shared" si="27"/>
        <v>0</v>
      </c>
      <c r="AB96" s="25">
        <v>5119</v>
      </c>
      <c r="AC96" s="23">
        <f t="shared" si="28"/>
        <v>28481</v>
      </c>
      <c r="AD96" s="26">
        <v>6.4</v>
      </c>
      <c r="AE96" s="27">
        <f>VLOOKUP(G96,[1]VOW!A93:CD213,17,0)</f>
        <v>28499</v>
      </c>
      <c r="AF96" s="28"/>
      <c r="AG96" s="28"/>
    </row>
    <row r="97" spans="2:33" ht="16.2" thickBot="1" x14ac:dyDescent="0.35">
      <c r="B97" s="9">
        <v>93</v>
      </c>
      <c r="C97" s="10" t="s">
        <v>322</v>
      </c>
      <c r="D97" s="11" t="s">
        <v>323</v>
      </c>
      <c r="E97" s="12">
        <v>4046</v>
      </c>
      <c r="F97" s="13" t="s">
        <v>324</v>
      </c>
      <c r="G97" s="14" t="s">
        <v>325</v>
      </c>
      <c r="H97" s="15">
        <v>30</v>
      </c>
      <c r="I97" s="16">
        <v>6170</v>
      </c>
      <c r="J97" s="17">
        <f t="shared" si="20"/>
        <v>5971</v>
      </c>
      <c r="K97" s="18">
        <v>0</v>
      </c>
      <c r="L97" s="17">
        <f t="shared" si="21"/>
        <v>0</v>
      </c>
      <c r="M97" s="17">
        <f t="shared" si="22"/>
        <v>5971</v>
      </c>
      <c r="N97" s="19">
        <f>I97/12</f>
        <v>514.16666666666663</v>
      </c>
      <c r="O97" s="19">
        <f t="shared" si="34"/>
        <v>514.16666666666663</v>
      </c>
      <c r="P97" s="20">
        <f t="shared" si="23"/>
        <v>1028.3333333333333</v>
      </c>
      <c r="Q97" s="17">
        <f t="shared" si="24"/>
        <v>995</v>
      </c>
      <c r="R97" s="19">
        <f>I97/12</f>
        <v>514.16666666666663</v>
      </c>
      <c r="S97" s="17">
        <f t="shared" si="25"/>
        <v>498</v>
      </c>
      <c r="T97" s="15">
        <f t="shared" si="33"/>
        <v>597</v>
      </c>
      <c r="U97" s="19">
        <f t="shared" si="32"/>
        <v>45</v>
      </c>
      <c r="V97" s="38"/>
      <c r="W97" s="22"/>
      <c r="X97" s="22"/>
      <c r="Y97" s="22"/>
      <c r="Z97" s="23">
        <f t="shared" si="26"/>
        <v>5827</v>
      </c>
      <c r="AA97" s="24">
        <f t="shared" si="27"/>
        <v>995</v>
      </c>
      <c r="AB97" s="25">
        <v>2241</v>
      </c>
      <c r="AC97" s="23">
        <f t="shared" si="28"/>
        <v>9063</v>
      </c>
      <c r="AD97" s="26">
        <v>9</v>
      </c>
      <c r="AE97" s="27" t="e">
        <f>VLOOKUP(G97,[1]VOW!A94:CD214,17,0)</f>
        <v>#N/A</v>
      </c>
      <c r="AF97" s="28"/>
      <c r="AG97" s="28"/>
    </row>
    <row r="98" spans="2:33" ht="16.2" thickBot="1" x14ac:dyDescent="0.35">
      <c r="B98" s="9">
        <v>94</v>
      </c>
      <c r="C98" s="10" t="s">
        <v>326</v>
      </c>
      <c r="D98" s="11" t="s">
        <v>327</v>
      </c>
      <c r="E98" s="12">
        <v>4735</v>
      </c>
      <c r="F98" s="13" t="s">
        <v>328</v>
      </c>
      <c r="G98" s="14" t="s">
        <v>329</v>
      </c>
      <c r="H98" s="15">
        <v>30</v>
      </c>
      <c r="I98" s="16">
        <v>8657</v>
      </c>
      <c r="J98" s="17">
        <f t="shared" si="20"/>
        <v>8378</v>
      </c>
      <c r="K98" s="18">
        <v>0</v>
      </c>
      <c r="L98" s="17">
        <f t="shared" si="21"/>
        <v>0</v>
      </c>
      <c r="M98" s="17">
        <f t="shared" si="22"/>
        <v>8378</v>
      </c>
      <c r="N98" s="19">
        <f>I98/12</f>
        <v>721.41666666666663</v>
      </c>
      <c r="O98" s="19">
        <f t="shared" si="34"/>
        <v>721.41666666666663</v>
      </c>
      <c r="P98" s="20">
        <f t="shared" si="23"/>
        <v>1442.8333333333333</v>
      </c>
      <c r="Q98" s="17">
        <f t="shared" si="24"/>
        <v>1396</v>
      </c>
      <c r="R98" s="19">
        <f>I98/12</f>
        <v>721.41666666666663</v>
      </c>
      <c r="S98" s="17">
        <f t="shared" si="25"/>
        <v>698</v>
      </c>
      <c r="T98" s="15">
        <f t="shared" si="33"/>
        <v>838</v>
      </c>
      <c r="U98" s="19">
        <f t="shared" si="32"/>
        <v>63</v>
      </c>
      <c r="V98" s="38"/>
      <c r="W98" s="22"/>
      <c r="X98" s="22">
        <v>301</v>
      </c>
      <c r="Y98" s="22">
        <v>420</v>
      </c>
      <c r="Z98" s="23">
        <f t="shared" si="26"/>
        <v>8056</v>
      </c>
      <c r="AA98" s="24">
        <f t="shared" si="27"/>
        <v>1396</v>
      </c>
      <c r="AB98" s="25">
        <v>1396</v>
      </c>
      <c r="AC98" s="23">
        <f t="shared" si="28"/>
        <v>10848</v>
      </c>
      <c r="AD98" s="26">
        <v>4</v>
      </c>
      <c r="AE98" s="27" t="e">
        <f>VLOOKUP(G98,[1]VOW!A95:CD215,17,0)</f>
        <v>#N/A</v>
      </c>
      <c r="AF98" s="28"/>
      <c r="AG98" s="28"/>
    </row>
    <row r="99" spans="2:33" ht="16.2" thickBot="1" x14ac:dyDescent="0.35">
      <c r="B99" s="9">
        <v>95</v>
      </c>
      <c r="C99" s="10" t="s">
        <v>330</v>
      </c>
      <c r="D99" s="11" t="e">
        <v>#N/A</v>
      </c>
      <c r="E99" s="12" t="e">
        <v>#N/A</v>
      </c>
      <c r="F99" s="13" t="e">
        <v>#N/A</v>
      </c>
      <c r="G99" s="48" t="s">
        <v>331</v>
      </c>
      <c r="H99" s="15">
        <v>31</v>
      </c>
      <c r="I99" s="43">
        <v>20703</v>
      </c>
      <c r="J99" s="17">
        <f t="shared" si="20"/>
        <v>20703</v>
      </c>
      <c r="K99" s="44">
        <v>0</v>
      </c>
      <c r="L99" s="17">
        <f t="shared" si="21"/>
        <v>0</v>
      </c>
      <c r="M99" s="17">
        <f t="shared" si="22"/>
        <v>20703</v>
      </c>
      <c r="N99" s="20">
        <v>0</v>
      </c>
      <c r="O99" s="20">
        <f t="shared" si="34"/>
        <v>0</v>
      </c>
      <c r="P99" s="20">
        <f t="shared" si="23"/>
        <v>0</v>
      </c>
      <c r="Q99" s="17">
        <f t="shared" si="24"/>
        <v>0</v>
      </c>
      <c r="R99" s="20">
        <v>0</v>
      </c>
      <c r="S99" s="17">
        <f t="shared" si="25"/>
        <v>0</v>
      </c>
      <c r="T99" s="20">
        <v>0</v>
      </c>
      <c r="U99" s="20">
        <v>0</v>
      </c>
      <c r="V99" s="45">
        <v>130</v>
      </c>
      <c r="W99" s="46"/>
      <c r="X99" s="46"/>
      <c r="Y99" s="46"/>
      <c r="Z99" s="23">
        <f t="shared" si="26"/>
        <v>20573</v>
      </c>
      <c r="AA99" s="24">
        <f t="shared" si="27"/>
        <v>0</v>
      </c>
      <c r="AB99" s="25"/>
      <c r="AC99" s="23">
        <f t="shared" si="28"/>
        <v>20573</v>
      </c>
      <c r="AD99" s="36"/>
      <c r="AE99" s="27">
        <f>VLOOKUP(G99,[1]VOW!A96:CD216,17,0)</f>
        <v>20573</v>
      </c>
      <c r="AF99" s="28"/>
      <c r="AG99" s="28"/>
    </row>
    <row r="100" spans="2:33" ht="16.2" thickBot="1" x14ac:dyDescent="0.35">
      <c r="B100" s="9">
        <v>96</v>
      </c>
      <c r="C100" s="29" t="s">
        <v>332</v>
      </c>
      <c r="D100" s="11" t="s">
        <v>333</v>
      </c>
      <c r="E100" s="12">
        <v>4831</v>
      </c>
      <c r="F100" s="13" t="s">
        <v>334</v>
      </c>
      <c r="G100" s="14" t="s">
        <v>335</v>
      </c>
      <c r="H100" s="15">
        <v>31</v>
      </c>
      <c r="I100" s="16">
        <v>6290</v>
      </c>
      <c r="J100" s="17">
        <f t="shared" si="20"/>
        <v>6290</v>
      </c>
      <c r="K100" s="18">
        <v>6290</v>
      </c>
      <c r="L100" s="17">
        <f t="shared" si="21"/>
        <v>6290</v>
      </c>
      <c r="M100" s="17">
        <f t="shared" si="22"/>
        <v>12580</v>
      </c>
      <c r="N100" s="19">
        <v>1048</v>
      </c>
      <c r="O100" s="19">
        <f t="shared" si="34"/>
        <v>1048</v>
      </c>
      <c r="P100" s="20">
        <f t="shared" si="23"/>
        <v>2096</v>
      </c>
      <c r="Q100" s="17">
        <f t="shared" si="24"/>
        <v>2096</v>
      </c>
      <c r="R100" s="19">
        <v>0</v>
      </c>
      <c r="S100" s="17">
        <f t="shared" si="25"/>
        <v>0</v>
      </c>
      <c r="T100" s="15">
        <f t="shared" ref="T100:T107" si="35">ROUND(J100*10%,0)</f>
        <v>629</v>
      </c>
      <c r="U100" s="19">
        <f t="shared" ref="U100:U107" si="36">ROUND(M100*0.75%,0)</f>
        <v>94</v>
      </c>
      <c r="V100" s="41">
        <v>110</v>
      </c>
      <c r="W100" s="22">
        <v>200</v>
      </c>
      <c r="X100" s="22"/>
      <c r="Y100" s="22">
        <v>280</v>
      </c>
      <c r="Z100" s="23">
        <f t="shared" si="26"/>
        <v>11667</v>
      </c>
      <c r="AA100" s="24">
        <f t="shared" si="27"/>
        <v>2096</v>
      </c>
      <c r="AB100" s="25">
        <v>3911</v>
      </c>
      <c r="AC100" s="23">
        <f t="shared" si="28"/>
        <v>17674</v>
      </c>
      <c r="AD100" s="26">
        <v>8.3000000000000007</v>
      </c>
      <c r="AE100" s="27">
        <f>VLOOKUP(G100,[1]VOW!A97:CD217,17,0)</f>
        <v>17692</v>
      </c>
      <c r="AF100" s="28"/>
      <c r="AG100" s="28"/>
    </row>
    <row r="101" spans="2:33" ht="16.2" thickBot="1" x14ac:dyDescent="0.35">
      <c r="B101" s="9">
        <v>97</v>
      </c>
      <c r="C101" s="10" t="s">
        <v>336</v>
      </c>
      <c r="D101" s="39">
        <v>101808336433</v>
      </c>
      <c r="E101" s="12">
        <v>15212</v>
      </c>
      <c r="F101" s="13">
        <v>4020806523</v>
      </c>
      <c r="G101" s="14" t="s">
        <v>337</v>
      </c>
      <c r="H101" s="15">
        <v>21</v>
      </c>
      <c r="I101" s="16">
        <v>3979</v>
      </c>
      <c r="J101" s="17">
        <f t="shared" si="20"/>
        <v>2695</v>
      </c>
      <c r="K101" s="18">
        <v>3979</v>
      </c>
      <c r="L101" s="17">
        <f t="shared" si="21"/>
        <v>2695</v>
      </c>
      <c r="M101" s="17">
        <f t="shared" si="22"/>
        <v>5390</v>
      </c>
      <c r="N101" s="19">
        <v>0</v>
      </c>
      <c r="O101" s="19">
        <v>0</v>
      </c>
      <c r="P101" s="20">
        <f t="shared" si="23"/>
        <v>0</v>
      </c>
      <c r="Q101" s="17">
        <f t="shared" si="24"/>
        <v>0</v>
      </c>
      <c r="R101" s="19">
        <v>0</v>
      </c>
      <c r="S101" s="17">
        <f t="shared" si="25"/>
        <v>0</v>
      </c>
      <c r="T101" s="15">
        <f t="shared" si="35"/>
        <v>270</v>
      </c>
      <c r="U101" s="19">
        <f t="shared" si="36"/>
        <v>40</v>
      </c>
      <c r="V101" s="37"/>
      <c r="W101" s="35"/>
      <c r="X101" s="35"/>
      <c r="Y101" s="35">
        <v>1000</v>
      </c>
      <c r="Z101" s="23">
        <f t="shared" si="26"/>
        <v>4080</v>
      </c>
      <c r="AA101" s="24">
        <f t="shared" si="27"/>
        <v>0</v>
      </c>
      <c r="AB101" s="25">
        <v>1800</v>
      </c>
      <c r="AC101" s="23">
        <f t="shared" si="28"/>
        <v>5880</v>
      </c>
      <c r="AD101" s="26">
        <v>8</v>
      </c>
      <c r="AE101" s="27">
        <f>VLOOKUP(G101,[1]VOW!A98:CD218,17,0)</f>
        <v>6135</v>
      </c>
      <c r="AF101" s="28"/>
      <c r="AG101" s="28"/>
    </row>
    <row r="102" spans="2:33" ht="16.2" thickBot="1" x14ac:dyDescent="0.35">
      <c r="B102" s="9">
        <v>98</v>
      </c>
      <c r="C102" s="10" t="s">
        <v>338</v>
      </c>
      <c r="D102" s="11" t="s">
        <v>339</v>
      </c>
      <c r="E102" s="12">
        <v>4131</v>
      </c>
      <c r="F102" s="13" t="s">
        <v>340</v>
      </c>
      <c r="G102" s="14" t="s">
        <v>341</v>
      </c>
      <c r="H102" s="15">
        <v>30</v>
      </c>
      <c r="I102" s="16">
        <v>11198</v>
      </c>
      <c r="J102" s="17">
        <f t="shared" si="20"/>
        <v>10837</v>
      </c>
      <c r="K102" s="18">
        <v>0</v>
      </c>
      <c r="L102" s="17">
        <f t="shared" si="21"/>
        <v>0</v>
      </c>
      <c r="M102" s="17">
        <f t="shared" si="22"/>
        <v>10837</v>
      </c>
      <c r="N102" s="19">
        <f>I102/12</f>
        <v>933.16666666666663</v>
      </c>
      <c r="O102" s="19">
        <f>N102</f>
        <v>933.16666666666663</v>
      </c>
      <c r="P102" s="20">
        <f t="shared" si="23"/>
        <v>1866.3333333333333</v>
      </c>
      <c r="Q102" s="17">
        <f t="shared" si="24"/>
        <v>1806</v>
      </c>
      <c r="R102" s="19">
        <f>I102/12</f>
        <v>933.16666666666663</v>
      </c>
      <c r="S102" s="17">
        <f t="shared" si="25"/>
        <v>903</v>
      </c>
      <c r="T102" s="15">
        <f t="shared" si="35"/>
        <v>1084</v>
      </c>
      <c r="U102" s="19">
        <f t="shared" si="36"/>
        <v>81</v>
      </c>
      <c r="V102" s="41">
        <v>110</v>
      </c>
      <c r="W102" s="22"/>
      <c r="X102" s="22"/>
      <c r="Y102" s="22">
        <v>280</v>
      </c>
      <c r="Z102" s="23">
        <f t="shared" si="26"/>
        <v>10185</v>
      </c>
      <c r="AA102" s="24">
        <f t="shared" si="27"/>
        <v>1806</v>
      </c>
      <c r="AB102" s="25">
        <v>1353</v>
      </c>
      <c r="AC102" s="23">
        <f t="shared" si="28"/>
        <v>13344</v>
      </c>
      <c r="AD102" s="26">
        <v>3</v>
      </c>
      <c r="AE102" s="27" t="e">
        <f>VLOOKUP(G102,[1]VOW!A99:CD219,17,0)</f>
        <v>#N/A</v>
      </c>
      <c r="AF102" s="28"/>
      <c r="AG102" s="28"/>
    </row>
    <row r="103" spans="2:33" ht="16.2" thickBot="1" x14ac:dyDescent="0.35">
      <c r="B103" s="9">
        <v>99</v>
      </c>
      <c r="C103" s="29" t="s">
        <v>342</v>
      </c>
      <c r="D103" s="11" t="s">
        <v>343</v>
      </c>
      <c r="E103" s="12">
        <v>4830</v>
      </c>
      <c r="F103" s="13" t="s">
        <v>344</v>
      </c>
      <c r="G103" s="14" t="s">
        <v>345</v>
      </c>
      <c r="H103" s="15">
        <v>29</v>
      </c>
      <c r="I103" s="16">
        <v>5629</v>
      </c>
      <c r="J103" s="17">
        <f t="shared" si="20"/>
        <v>5266</v>
      </c>
      <c r="K103" s="18">
        <v>5629</v>
      </c>
      <c r="L103" s="17">
        <f t="shared" si="21"/>
        <v>5266</v>
      </c>
      <c r="M103" s="17">
        <f t="shared" si="22"/>
        <v>10532</v>
      </c>
      <c r="N103" s="19">
        <v>939</v>
      </c>
      <c r="O103" s="19">
        <f>N103</f>
        <v>939</v>
      </c>
      <c r="P103" s="20">
        <f t="shared" si="23"/>
        <v>1878</v>
      </c>
      <c r="Q103" s="17">
        <f t="shared" si="24"/>
        <v>1757</v>
      </c>
      <c r="R103" s="19">
        <v>0</v>
      </c>
      <c r="S103" s="17">
        <f t="shared" si="25"/>
        <v>0</v>
      </c>
      <c r="T103" s="15">
        <f t="shared" si="35"/>
        <v>527</v>
      </c>
      <c r="U103" s="19">
        <f t="shared" si="36"/>
        <v>79</v>
      </c>
      <c r="V103" s="41">
        <v>110</v>
      </c>
      <c r="W103" s="22"/>
      <c r="X103" s="22"/>
      <c r="Y103" s="22">
        <v>140</v>
      </c>
      <c r="Z103" s="23">
        <f t="shared" si="26"/>
        <v>9676</v>
      </c>
      <c r="AA103" s="24">
        <f t="shared" si="27"/>
        <v>1757</v>
      </c>
      <c r="AB103" s="25"/>
      <c r="AC103" s="23">
        <f t="shared" si="28"/>
        <v>11433</v>
      </c>
      <c r="AD103" s="36"/>
      <c r="AE103" s="27">
        <f>VLOOKUP(G103,[1]VOW!A100:CD220,17,0)</f>
        <v>11432</v>
      </c>
      <c r="AF103" s="28"/>
      <c r="AG103" s="28"/>
    </row>
    <row r="104" spans="2:33" ht="16.2" thickBot="1" x14ac:dyDescent="0.35">
      <c r="B104" s="9">
        <v>100</v>
      </c>
      <c r="C104" s="29" t="s">
        <v>346</v>
      </c>
      <c r="D104" s="39">
        <v>101744247700</v>
      </c>
      <c r="E104" s="12">
        <v>15187</v>
      </c>
      <c r="F104" s="13">
        <v>4020934952</v>
      </c>
      <c r="G104" s="14" t="s">
        <v>347</v>
      </c>
      <c r="H104" s="15">
        <v>30</v>
      </c>
      <c r="I104" s="16">
        <v>8096</v>
      </c>
      <c r="J104" s="17">
        <f t="shared" si="20"/>
        <v>7835</v>
      </c>
      <c r="K104" s="18">
        <v>0</v>
      </c>
      <c r="L104" s="17">
        <f t="shared" si="21"/>
        <v>0</v>
      </c>
      <c r="M104" s="17">
        <f t="shared" si="22"/>
        <v>7835</v>
      </c>
      <c r="N104" s="19">
        <v>675</v>
      </c>
      <c r="O104" s="19">
        <f>N104</f>
        <v>675</v>
      </c>
      <c r="P104" s="20">
        <f t="shared" si="23"/>
        <v>1350</v>
      </c>
      <c r="Q104" s="17">
        <f t="shared" si="24"/>
        <v>1306</v>
      </c>
      <c r="R104" s="19">
        <v>675</v>
      </c>
      <c r="S104" s="17">
        <f t="shared" si="25"/>
        <v>653</v>
      </c>
      <c r="T104" s="15">
        <f t="shared" si="35"/>
        <v>784</v>
      </c>
      <c r="U104" s="19">
        <f t="shared" si="36"/>
        <v>59</v>
      </c>
      <c r="V104" s="38"/>
      <c r="W104" s="22"/>
      <c r="X104" s="22"/>
      <c r="Y104" s="22"/>
      <c r="Z104" s="23">
        <f t="shared" si="26"/>
        <v>7645</v>
      </c>
      <c r="AA104" s="24">
        <f t="shared" si="27"/>
        <v>1306</v>
      </c>
      <c r="AB104" s="25">
        <v>900</v>
      </c>
      <c r="AC104" s="23">
        <f t="shared" si="28"/>
        <v>9851</v>
      </c>
      <c r="AD104" s="26">
        <v>3</v>
      </c>
      <c r="AE104" s="27">
        <f>VLOOKUP(G104,[1]VOW!A101:CD221,17,0)</f>
        <v>9931</v>
      </c>
      <c r="AF104" s="28"/>
      <c r="AG104" s="28"/>
    </row>
    <row r="105" spans="2:33" ht="15.6" thickBot="1" x14ac:dyDescent="0.35">
      <c r="B105" s="9">
        <v>101</v>
      </c>
      <c r="C105" s="9" t="s">
        <v>348</v>
      </c>
      <c r="D105" s="39">
        <v>101724801662</v>
      </c>
      <c r="E105" s="12">
        <v>15177</v>
      </c>
      <c r="F105" s="13">
        <v>4020918337</v>
      </c>
      <c r="G105" s="52" t="s">
        <v>349</v>
      </c>
      <c r="H105" s="15">
        <v>22</v>
      </c>
      <c r="I105" s="16">
        <v>8753</v>
      </c>
      <c r="J105" s="17">
        <f t="shared" si="20"/>
        <v>6212</v>
      </c>
      <c r="K105" s="18">
        <v>0</v>
      </c>
      <c r="L105" s="17">
        <f t="shared" si="21"/>
        <v>0</v>
      </c>
      <c r="M105" s="17">
        <f t="shared" si="22"/>
        <v>6212</v>
      </c>
      <c r="N105" s="22">
        <v>729</v>
      </c>
      <c r="O105" s="22">
        <v>729</v>
      </c>
      <c r="P105" s="20">
        <f t="shared" si="23"/>
        <v>1458</v>
      </c>
      <c r="Q105" s="17">
        <f t="shared" si="24"/>
        <v>1035</v>
      </c>
      <c r="R105" s="19">
        <v>729</v>
      </c>
      <c r="S105" s="17">
        <f t="shared" si="25"/>
        <v>517</v>
      </c>
      <c r="T105" s="15">
        <f t="shared" si="35"/>
        <v>621</v>
      </c>
      <c r="U105" s="19">
        <f t="shared" si="36"/>
        <v>47</v>
      </c>
      <c r="V105" s="38"/>
      <c r="W105" s="58"/>
      <c r="X105" s="58"/>
      <c r="Y105" s="22">
        <v>140</v>
      </c>
      <c r="Z105" s="23">
        <f t="shared" si="26"/>
        <v>5921</v>
      </c>
      <c r="AA105" s="24">
        <f t="shared" si="27"/>
        <v>1035</v>
      </c>
      <c r="AB105" s="25">
        <v>353</v>
      </c>
      <c r="AC105" s="23">
        <f t="shared" si="28"/>
        <v>7309</v>
      </c>
      <c r="AD105" s="26">
        <v>1</v>
      </c>
      <c r="AE105" s="27">
        <f>VLOOKUP(G105,[1]VOW!A102:CD222,17,0)</f>
        <v>7310</v>
      </c>
      <c r="AF105" s="28"/>
      <c r="AG105" s="28"/>
    </row>
    <row r="106" spans="2:33" ht="16.2" thickBot="1" x14ac:dyDescent="0.35">
      <c r="B106" s="9">
        <v>102</v>
      </c>
      <c r="C106" s="10" t="s">
        <v>350</v>
      </c>
      <c r="D106" s="11" t="s">
        <v>351</v>
      </c>
      <c r="E106" s="12">
        <v>4451</v>
      </c>
      <c r="F106" s="13" t="s">
        <v>352</v>
      </c>
      <c r="G106" s="14" t="s">
        <v>353</v>
      </c>
      <c r="H106" s="15">
        <v>29</v>
      </c>
      <c r="I106" s="16">
        <v>9581</v>
      </c>
      <c r="J106" s="17">
        <f t="shared" si="20"/>
        <v>8963</v>
      </c>
      <c r="K106" s="18">
        <v>0</v>
      </c>
      <c r="L106" s="17">
        <f t="shared" si="21"/>
        <v>0</v>
      </c>
      <c r="M106" s="17">
        <f t="shared" si="22"/>
        <v>8963</v>
      </c>
      <c r="N106" s="19">
        <f>I106/12</f>
        <v>798.41666666666663</v>
      </c>
      <c r="O106" s="19">
        <f t="shared" ref="O106:O111" si="37">N106</f>
        <v>798.41666666666663</v>
      </c>
      <c r="P106" s="20">
        <f t="shared" si="23"/>
        <v>1596.8333333333333</v>
      </c>
      <c r="Q106" s="17">
        <f t="shared" si="24"/>
        <v>1494</v>
      </c>
      <c r="R106" s="19">
        <f>I106/12</f>
        <v>798.41666666666663</v>
      </c>
      <c r="S106" s="17">
        <f t="shared" si="25"/>
        <v>747</v>
      </c>
      <c r="T106" s="15">
        <f t="shared" si="35"/>
        <v>896</v>
      </c>
      <c r="U106" s="19">
        <f t="shared" si="36"/>
        <v>67</v>
      </c>
      <c r="V106" s="38"/>
      <c r="W106" s="22"/>
      <c r="X106" s="22"/>
      <c r="Y106" s="22">
        <v>140</v>
      </c>
      <c r="Z106" s="23">
        <f t="shared" si="26"/>
        <v>8607</v>
      </c>
      <c r="AA106" s="24">
        <f t="shared" si="27"/>
        <v>1494</v>
      </c>
      <c r="AB106" s="25">
        <v>1930</v>
      </c>
      <c r="AC106" s="23">
        <f t="shared" si="28"/>
        <v>12031</v>
      </c>
      <c r="AD106" s="26">
        <v>5</v>
      </c>
      <c r="AE106" s="27" t="e">
        <f>VLOOKUP(G106,[1]VOW!A103:CD223,17,0)</f>
        <v>#N/A</v>
      </c>
      <c r="AF106" s="28"/>
      <c r="AG106" s="28"/>
    </row>
    <row r="107" spans="2:33" ht="16.2" thickBot="1" x14ac:dyDescent="0.35">
      <c r="B107" s="9">
        <v>103</v>
      </c>
      <c r="C107" s="9" t="s">
        <v>354</v>
      </c>
      <c r="D107" s="11" t="s">
        <v>355</v>
      </c>
      <c r="E107" s="12">
        <v>15147</v>
      </c>
      <c r="F107" s="13" t="s">
        <v>356</v>
      </c>
      <c r="G107" s="14" t="s">
        <v>357</v>
      </c>
      <c r="H107" s="15">
        <v>17</v>
      </c>
      <c r="I107" s="16">
        <v>4225</v>
      </c>
      <c r="J107" s="17">
        <f t="shared" si="20"/>
        <v>2317</v>
      </c>
      <c r="K107" s="18">
        <v>4225</v>
      </c>
      <c r="L107" s="17">
        <f t="shared" si="21"/>
        <v>2317</v>
      </c>
      <c r="M107" s="17">
        <f t="shared" si="22"/>
        <v>4634</v>
      </c>
      <c r="N107" s="19">
        <v>704</v>
      </c>
      <c r="O107" s="19">
        <f t="shared" si="37"/>
        <v>704</v>
      </c>
      <c r="P107" s="20">
        <f t="shared" si="23"/>
        <v>1408</v>
      </c>
      <c r="Q107" s="17">
        <f t="shared" si="24"/>
        <v>772</v>
      </c>
      <c r="R107" s="19">
        <v>0</v>
      </c>
      <c r="S107" s="17">
        <f t="shared" si="25"/>
        <v>0</v>
      </c>
      <c r="T107" s="15">
        <f t="shared" si="35"/>
        <v>232</v>
      </c>
      <c r="U107" s="19">
        <f t="shared" si="36"/>
        <v>35</v>
      </c>
      <c r="V107" s="38"/>
      <c r="W107" s="22"/>
      <c r="X107" s="22"/>
      <c r="Y107" s="22"/>
      <c r="Z107" s="23">
        <f t="shared" si="26"/>
        <v>4367</v>
      </c>
      <c r="AA107" s="24">
        <f t="shared" si="27"/>
        <v>772</v>
      </c>
      <c r="AB107" s="25"/>
      <c r="AC107" s="23">
        <f t="shared" si="28"/>
        <v>5139</v>
      </c>
      <c r="AD107" s="36"/>
      <c r="AE107" s="27">
        <f>VLOOKUP(G107,[1]VOW!A104:CD224,17,0)</f>
        <v>5140</v>
      </c>
      <c r="AF107" s="28"/>
      <c r="AG107" s="28"/>
    </row>
    <row r="108" spans="2:33" ht="16.2" thickBot="1" x14ac:dyDescent="0.35">
      <c r="B108" s="9">
        <v>104</v>
      </c>
      <c r="C108" s="9" t="s">
        <v>358</v>
      </c>
      <c r="D108" s="11" t="e">
        <v>#N/A</v>
      </c>
      <c r="E108" s="12" t="e">
        <v>#N/A</v>
      </c>
      <c r="F108" s="13" t="e">
        <v>#N/A</v>
      </c>
      <c r="G108" s="42" t="s">
        <v>359</v>
      </c>
      <c r="H108" s="15">
        <v>31</v>
      </c>
      <c r="I108" s="77">
        <v>17333</v>
      </c>
      <c r="J108" s="17">
        <f t="shared" si="20"/>
        <v>17333</v>
      </c>
      <c r="K108" s="78">
        <v>26000</v>
      </c>
      <c r="L108" s="17">
        <f t="shared" si="21"/>
        <v>26000</v>
      </c>
      <c r="M108" s="17">
        <f t="shared" si="22"/>
        <v>43333</v>
      </c>
      <c r="N108" s="79">
        <v>0</v>
      </c>
      <c r="O108" s="79">
        <f t="shared" si="37"/>
        <v>0</v>
      </c>
      <c r="P108" s="20">
        <f t="shared" si="23"/>
        <v>0</v>
      </c>
      <c r="Q108" s="17">
        <f t="shared" si="24"/>
        <v>0</v>
      </c>
      <c r="R108" s="79">
        <v>0</v>
      </c>
      <c r="S108" s="17">
        <f t="shared" si="25"/>
        <v>0</v>
      </c>
      <c r="T108" s="79">
        <v>0</v>
      </c>
      <c r="U108" s="79">
        <v>0</v>
      </c>
      <c r="V108" s="80">
        <v>200</v>
      </c>
      <c r="W108" s="81">
        <v>200</v>
      </c>
      <c r="X108" s="81"/>
      <c r="Y108" s="81">
        <f>5000+1400</f>
        <v>6400</v>
      </c>
      <c r="Z108" s="23">
        <f t="shared" si="26"/>
        <v>36933</v>
      </c>
      <c r="AA108" s="24">
        <f t="shared" si="27"/>
        <v>0</v>
      </c>
      <c r="AB108" s="25"/>
      <c r="AC108" s="23">
        <f t="shared" si="28"/>
        <v>36933</v>
      </c>
      <c r="AD108" s="36"/>
      <c r="AE108" s="27">
        <f>VLOOKUP(G108,[1]VOW!A105:CD225,17,0)</f>
        <v>36933</v>
      </c>
      <c r="AF108" s="28"/>
      <c r="AG108" s="28"/>
    </row>
    <row r="109" spans="2:33" ht="16.2" thickBot="1" x14ac:dyDescent="0.35">
      <c r="B109" s="9">
        <v>105</v>
      </c>
      <c r="C109" s="29" t="s">
        <v>360</v>
      </c>
      <c r="D109" s="11" t="s">
        <v>361</v>
      </c>
      <c r="E109" s="12">
        <v>4548</v>
      </c>
      <c r="F109" s="13" t="s">
        <v>362</v>
      </c>
      <c r="G109" s="14" t="s">
        <v>363</v>
      </c>
      <c r="H109" s="15">
        <v>30</v>
      </c>
      <c r="I109" s="16">
        <v>11814</v>
      </c>
      <c r="J109" s="17">
        <f t="shared" si="20"/>
        <v>11433</v>
      </c>
      <c r="K109" s="18">
        <v>0</v>
      </c>
      <c r="L109" s="17">
        <f t="shared" si="21"/>
        <v>0</v>
      </c>
      <c r="M109" s="17">
        <f t="shared" si="22"/>
        <v>11433</v>
      </c>
      <c r="N109" s="19">
        <f>I109/12</f>
        <v>984.5</v>
      </c>
      <c r="O109" s="19">
        <f t="shared" si="37"/>
        <v>984.5</v>
      </c>
      <c r="P109" s="20">
        <f t="shared" si="23"/>
        <v>1969</v>
      </c>
      <c r="Q109" s="17">
        <f t="shared" si="24"/>
        <v>1905</v>
      </c>
      <c r="R109" s="19">
        <f>I109/12</f>
        <v>984.5</v>
      </c>
      <c r="S109" s="17">
        <f t="shared" si="25"/>
        <v>953</v>
      </c>
      <c r="T109" s="15">
        <f>ROUND(J109*10%,0)</f>
        <v>1143</v>
      </c>
      <c r="U109" s="19">
        <f t="shared" ref="U109:U119" si="38">ROUND(M109*0.75%,0)</f>
        <v>86</v>
      </c>
      <c r="V109" s="41">
        <v>110</v>
      </c>
      <c r="W109" s="22"/>
      <c r="X109" s="22"/>
      <c r="Y109" s="22"/>
      <c r="Z109" s="23">
        <f t="shared" si="26"/>
        <v>11047</v>
      </c>
      <c r="AA109" s="24">
        <f t="shared" si="27"/>
        <v>1905</v>
      </c>
      <c r="AB109" s="25">
        <v>1131</v>
      </c>
      <c r="AC109" s="23">
        <f t="shared" si="28"/>
        <v>14083</v>
      </c>
      <c r="AD109" s="26">
        <v>2.4</v>
      </c>
      <c r="AE109" s="27">
        <f>VLOOKUP(G109,[1]VOW!A106:CD226,17,0)</f>
        <v>14095</v>
      </c>
      <c r="AF109" s="28"/>
      <c r="AG109" s="28"/>
    </row>
    <row r="110" spans="2:33" ht="16.2" thickBot="1" x14ac:dyDescent="0.35">
      <c r="B110" s="9">
        <v>106</v>
      </c>
      <c r="C110" s="29" t="s">
        <v>364</v>
      </c>
      <c r="D110" s="11" t="e">
        <v>#N/A</v>
      </c>
      <c r="E110" s="12" t="e">
        <v>#N/A</v>
      </c>
      <c r="F110" s="13" t="s">
        <v>365</v>
      </c>
      <c r="G110" s="30" t="s">
        <v>366</v>
      </c>
      <c r="H110" s="15">
        <v>29</v>
      </c>
      <c r="I110" s="31">
        <v>5114</v>
      </c>
      <c r="J110" s="17">
        <f t="shared" si="20"/>
        <v>4784</v>
      </c>
      <c r="K110" s="32">
        <v>7672</v>
      </c>
      <c r="L110" s="17">
        <f t="shared" si="21"/>
        <v>7177</v>
      </c>
      <c r="M110" s="17">
        <f t="shared" si="22"/>
        <v>11961</v>
      </c>
      <c r="N110" s="33">
        <v>0</v>
      </c>
      <c r="O110" s="33">
        <f t="shared" si="37"/>
        <v>0</v>
      </c>
      <c r="P110" s="20">
        <f t="shared" si="23"/>
        <v>0</v>
      </c>
      <c r="Q110" s="17">
        <f t="shared" si="24"/>
        <v>0</v>
      </c>
      <c r="R110" s="33">
        <v>0</v>
      </c>
      <c r="S110" s="17">
        <f t="shared" si="25"/>
        <v>0</v>
      </c>
      <c r="T110" s="33">
        <v>0</v>
      </c>
      <c r="U110" s="33">
        <f t="shared" si="38"/>
        <v>90</v>
      </c>
      <c r="V110" s="34">
        <v>110</v>
      </c>
      <c r="W110" s="35"/>
      <c r="X110" s="35"/>
      <c r="Y110" s="35"/>
      <c r="Z110" s="23">
        <f t="shared" si="26"/>
        <v>11761</v>
      </c>
      <c r="AA110" s="24">
        <f t="shared" si="27"/>
        <v>0</v>
      </c>
      <c r="AB110" s="25">
        <v>1854</v>
      </c>
      <c r="AC110" s="23">
        <f t="shared" si="28"/>
        <v>13615</v>
      </c>
      <c r="AD110" s="26">
        <v>4.5</v>
      </c>
      <c r="AE110" s="27">
        <f>VLOOKUP(G110,[1]VOW!A107:CD227,17,0)</f>
        <v>13617</v>
      </c>
      <c r="AF110" s="28"/>
      <c r="AG110" s="28"/>
    </row>
    <row r="111" spans="2:33" ht="16.2" thickBot="1" x14ac:dyDescent="0.35">
      <c r="B111" s="9">
        <v>107</v>
      </c>
      <c r="C111" s="9" t="s">
        <v>367</v>
      </c>
      <c r="D111" s="11" t="e">
        <v>#N/A</v>
      </c>
      <c r="E111" s="12" t="e">
        <v>#N/A</v>
      </c>
      <c r="F111" s="13" t="s">
        <v>368</v>
      </c>
      <c r="G111" s="30" t="s">
        <v>369</v>
      </c>
      <c r="H111" s="15">
        <v>30</v>
      </c>
      <c r="I111" s="31">
        <v>6729</v>
      </c>
      <c r="J111" s="17">
        <f t="shared" si="20"/>
        <v>6512</v>
      </c>
      <c r="K111" s="32">
        <v>0</v>
      </c>
      <c r="L111" s="17">
        <f t="shared" si="21"/>
        <v>0</v>
      </c>
      <c r="M111" s="17">
        <f t="shared" si="22"/>
        <v>6512</v>
      </c>
      <c r="N111" s="33">
        <f>I111/12</f>
        <v>560.75</v>
      </c>
      <c r="O111" s="33">
        <f t="shared" si="37"/>
        <v>560.75</v>
      </c>
      <c r="P111" s="20">
        <f t="shared" si="23"/>
        <v>1121.5</v>
      </c>
      <c r="Q111" s="17">
        <f t="shared" si="24"/>
        <v>1085</v>
      </c>
      <c r="R111" s="33">
        <f>I111/12</f>
        <v>560.75</v>
      </c>
      <c r="S111" s="17">
        <f t="shared" si="25"/>
        <v>543</v>
      </c>
      <c r="T111" s="33">
        <v>0</v>
      </c>
      <c r="U111" s="33">
        <f t="shared" si="38"/>
        <v>49</v>
      </c>
      <c r="V111" s="37"/>
      <c r="W111" s="35"/>
      <c r="X111" s="35"/>
      <c r="Y111" s="35"/>
      <c r="Z111" s="23">
        <f t="shared" si="26"/>
        <v>7006</v>
      </c>
      <c r="AA111" s="24">
        <f t="shared" si="27"/>
        <v>1085</v>
      </c>
      <c r="AB111" s="25">
        <v>1084</v>
      </c>
      <c r="AC111" s="23">
        <f t="shared" si="28"/>
        <v>9175</v>
      </c>
      <c r="AD111" s="26">
        <v>4</v>
      </c>
      <c r="AE111" s="27">
        <f>VLOOKUP(G111,[1]VOW!A108:CD228,17,0)</f>
        <v>9176</v>
      </c>
      <c r="AF111" s="28"/>
      <c r="AG111" s="28"/>
    </row>
    <row r="112" spans="2:33" ht="16.2" thickBot="1" x14ac:dyDescent="0.35">
      <c r="B112" s="9">
        <v>108</v>
      </c>
      <c r="C112" s="10" t="s">
        <v>370</v>
      </c>
      <c r="D112" s="11" t="s">
        <v>371</v>
      </c>
      <c r="E112" s="12">
        <v>4914</v>
      </c>
      <c r="F112" s="13" t="s">
        <v>372</v>
      </c>
      <c r="G112" s="14" t="s">
        <v>373</v>
      </c>
      <c r="H112" s="15">
        <v>11</v>
      </c>
      <c r="I112" s="16">
        <v>6754</v>
      </c>
      <c r="J112" s="17">
        <f t="shared" si="20"/>
        <v>2397</v>
      </c>
      <c r="K112" s="18">
        <v>6754</v>
      </c>
      <c r="L112" s="17">
        <f t="shared" si="21"/>
        <v>2397</v>
      </c>
      <c r="M112" s="17">
        <f t="shared" si="22"/>
        <v>4794</v>
      </c>
      <c r="N112" s="19">
        <v>1125</v>
      </c>
      <c r="O112" s="19">
        <v>1126</v>
      </c>
      <c r="P112" s="20">
        <f t="shared" si="23"/>
        <v>2251</v>
      </c>
      <c r="Q112" s="17">
        <f t="shared" si="24"/>
        <v>799</v>
      </c>
      <c r="R112" s="19">
        <v>0</v>
      </c>
      <c r="S112" s="17">
        <f t="shared" si="25"/>
        <v>0</v>
      </c>
      <c r="T112" s="15">
        <f t="shared" ref="T112:T119" si="39">ROUND(J112*10%,0)</f>
        <v>240</v>
      </c>
      <c r="U112" s="19">
        <f t="shared" si="38"/>
        <v>36</v>
      </c>
      <c r="V112" s="41"/>
      <c r="W112" s="22"/>
      <c r="X112" s="22"/>
      <c r="Y112" s="22"/>
      <c r="Z112" s="23">
        <f t="shared" si="26"/>
        <v>4518</v>
      </c>
      <c r="AA112" s="24">
        <f t="shared" si="27"/>
        <v>799</v>
      </c>
      <c r="AB112" s="25">
        <v>762</v>
      </c>
      <c r="AC112" s="23">
        <f t="shared" si="28"/>
        <v>6079</v>
      </c>
      <c r="AD112" s="26">
        <v>1.5</v>
      </c>
      <c r="AE112" s="27" t="e">
        <f>VLOOKUP(G112,[1]VOW!A109:CD229,17,0)</f>
        <v>#N/A</v>
      </c>
      <c r="AF112" s="28"/>
      <c r="AG112" s="28"/>
    </row>
    <row r="113" spans="2:33" ht="16.2" thickBot="1" x14ac:dyDescent="0.35">
      <c r="B113" s="9">
        <v>109</v>
      </c>
      <c r="C113" s="29" t="s">
        <v>374</v>
      </c>
      <c r="D113" s="11" t="s">
        <v>375</v>
      </c>
      <c r="E113" s="12">
        <v>4352</v>
      </c>
      <c r="F113" s="13" t="s">
        <v>376</v>
      </c>
      <c r="G113" s="14" t="s">
        <v>377</v>
      </c>
      <c r="H113" s="15">
        <v>31</v>
      </c>
      <c r="I113" s="16">
        <v>10854</v>
      </c>
      <c r="J113" s="17">
        <f t="shared" si="20"/>
        <v>10854</v>
      </c>
      <c r="K113" s="18">
        <v>0</v>
      </c>
      <c r="L113" s="17">
        <f t="shared" si="21"/>
        <v>0</v>
      </c>
      <c r="M113" s="17">
        <f t="shared" si="22"/>
        <v>10854</v>
      </c>
      <c r="N113" s="19">
        <f>I113/12</f>
        <v>904.5</v>
      </c>
      <c r="O113" s="19">
        <f>N113</f>
        <v>904.5</v>
      </c>
      <c r="P113" s="20">
        <f t="shared" si="23"/>
        <v>1809</v>
      </c>
      <c r="Q113" s="17">
        <f t="shared" si="24"/>
        <v>1809</v>
      </c>
      <c r="R113" s="19">
        <f>I113/12</f>
        <v>904.5</v>
      </c>
      <c r="S113" s="17">
        <f t="shared" si="25"/>
        <v>905</v>
      </c>
      <c r="T113" s="15">
        <f t="shared" si="39"/>
        <v>1085</v>
      </c>
      <c r="U113" s="19">
        <f t="shared" si="38"/>
        <v>81</v>
      </c>
      <c r="V113" s="41">
        <v>110</v>
      </c>
      <c r="W113" s="22">
        <v>200</v>
      </c>
      <c r="X113" s="22"/>
      <c r="Y113" s="22"/>
      <c r="Z113" s="23">
        <f t="shared" si="26"/>
        <v>10683</v>
      </c>
      <c r="AA113" s="24">
        <f t="shared" si="27"/>
        <v>1809</v>
      </c>
      <c r="AB113" s="25"/>
      <c r="AC113" s="23">
        <f t="shared" si="28"/>
        <v>12492</v>
      </c>
      <c r="AD113" s="36"/>
      <c r="AE113" s="27">
        <f>VLOOKUP(G113,[1]VOW!A110:CD230,17,0)</f>
        <v>12490</v>
      </c>
      <c r="AF113" s="28"/>
      <c r="AG113" s="28"/>
    </row>
    <row r="114" spans="2:33" ht="16.2" thickBot="1" x14ac:dyDescent="0.35">
      <c r="B114" s="9">
        <v>110</v>
      </c>
      <c r="C114" s="29" t="s">
        <v>378</v>
      </c>
      <c r="D114" s="39">
        <v>101753939224</v>
      </c>
      <c r="E114" s="12">
        <v>15195</v>
      </c>
      <c r="F114" s="13">
        <v>4020941609</v>
      </c>
      <c r="G114" s="14" t="s">
        <v>379</v>
      </c>
      <c r="H114" s="15">
        <v>31</v>
      </c>
      <c r="I114" s="16">
        <v>8096</v>
      </c>
      <c r="J114" s="17">
        <f t="shared" si="20"/>
        <v>8096</v>
      </c>
      <c r="K114" s="18">
        <v>0</v>
      </c>
      <c r="L114" s="17">
        <f t="shared" si="21"/>
        <v>0</v>
      </c>
      <c r="M114" s="17">
        <f t="shared" si="22"/>
        <v>8096</v>
      </c>
      <c r="N114" s="19">
        <v>675</v>
      </c>
      <c r="O114" s="19">
        <v>675</v>
      </c>
      <c r="P114" s="20">
        <f t="shared" si="23"/>
        <v>1350</v>
      </c>
      <c r="Q114" s="17">
        <f t="shared" si="24"/>
        <v>1350</v>
      </c>
      <c r="R114" s="19">
        <v>675</v>
      </c>
      <c r="S114" s="17">
        <f t="shared" si="25"/>
        <v>675</v>
      </c>
      <c r="T114" s="15">
        <f t="shared" si="39"/>
        <v>810</v>
      </c>
      <c r="U114" s="19">
        <f t="shared" si="38"/>
        <v>61</v>
      </c>
      <c r="V114" s="38"/>
      <c r="W114" s="22"/>
      <c r="X114" s="22"/>
      <c r="Y114" s="22"/>
      <c r="Z114" s="23">
        <f t="shared" si="26"/>
        <v>7900</v>
      </c>
      <c r="AA114" s="24">
        <f t="shared" si="27"/>
        <v>1350</v>
      </c>
      <c r="AB114" s="25">
        <v>654</v>
      </c>
      <c r="AC114" s="23">
        <f t="shared" si="28"/>
        <v>9904</v>
      </c>
      <c r="AD114" s="26">
        <v>2</v>
      </c>
      <c r="AE114" s="27" t="e">
        <f>VLOOKUP(G114,[1]VOW!A111:CD231,17,0)</f>
        <v>#N/A</v>
      </c>
      <c r="AF114" s="28"/>
      <c r="AG114" s="28"/>
    </row>
    <row r="115" spans="2:33" ht="16.2" thickBot="1" x14ac:dyDescent="0.35">
      <c r="B115" s="9">
        <v>111</v>
      </c>
      <c r="C115" s="29" t="s">
        <v>380</v>
      </c>
      <c r="D115" s="39">
        <v>101753939207</v>
      </c>
      <c r="E115" s="12">
        <v>15193</v>
      </c>
      <c r="F115" s="13">
        <v>4020941611</v>
      </c>
      <c r="G115" s="14" t="s">
        <v>381</v>
      </c>
      <c r="H115" s="15">
        <v>31</v>
      </c>
      <c r="I115" s="16">
        <v>8096</v>
      </c>
      <c r="J115" s="17">
        <f t="shared" si="20"/>
        <v>8096</v>
      </c>
      <c r="K115" s="18">
        <v>0</v>
      </c>
      <c r="L115" s="17">
        <f t="shared" si="21"/>
        <v>0</v>
      </c>
      <c r="M115" s="17">
        <f t="shared" si="22"/>
        <v>8096</v>
      </c>
      <c r="N115" s="19">
        <v>675</v>
      </c>
      <c r="O115" s="19">
        <v>675</v>
      </c>
      <c r="P115" s="20">
        <f t="shared" si="23"/>
        <v>1350</v>
      </c>
      <c r="Q115" s="17">
        <f t="shared" si="24"/>
        <v>1350</v>
      </c>
      <c r="R115" s="19">
        <v>675</v>
      </c>
      <c r="S115" s="17">
        <f t="shared" si="25"/>
        <v>675</v>
      </c>
      <c r="T115" s="15">
        <f t="shared" si="39"/>
        <v>810</v>
      </c>
      <c r="U115" s="19">
        <f t="shared" si="38"/>
        <v>61</v>
      </c>
      <c r="V115" s="38"/>
      <c r="W115" s="22"/>
      <c r="X115" s="22"/>
      <c r="Y115" s="22"/>
      <c r="Z115" s="23">
        <f t="shared" si="26"/>
        <v>7900</v>
      </c>
      <c r="AA115" s="24">
        <f t="shared" si="27"/>
        <v>1350</v>
      </c>
      <c r="AB115" s="25">
        <v>327</v>
      </c>
      <c r="AC115" s="23">
        <f t="shared" si="28"/>
        <v>9577</v>
      </c>
      <c r="AD115" s="26">
        <v>1</v>
      </c>
      <c r="AE115" s="27" t="e">
        <f>VLOOKUP(G115,[1]VOW!A112:CD232,17,0)</f>
        <v>#N/A</v>
      </c>
      <c r="AF115" s="28"/>
      <c r="AG115" s="28"/>
    </row>
    <row r="116" spans="2:33" ht="16.2" thickBot="1" x14ac:dyDescent="0.35">
      <c r="B116" s="9">
        <v>112</v>
      </c>
      <c r="C116" s="29" t="s">
        <v>382</v>
      </c>
      <c r="D116" s="39">
        <v>101701675984</v>
      </c>
      <c r="E116" s="12">
        <v>15223</v>
      </c>
      <c r="F116" s="13">
        <v>4117897497</v>
      </c>
      <c r="G116" s="14" t="s">
        <v>383</v>
      </c>
      <c r="H116" s="15">
        <v>31</v>
      </c>
      <c r="I116" s="16">
        <v>6354</v>
      </c>
      <c r="J116" s="17">
        <f t="shared" si="20"/>
        <v>6354</v>
      </c>
      <c r="K116" s="18">
        <v>9530</v>
      </c>
      <c r="L116" s="17">
        <f t="shared" si="21"/>
        <v>9530</v>
      </c>
      <c r="M116" s="17">
        <f t="shared" si="22"/>
        <v>15884</v>
      </c>
      <c r="N116" s="19">
        <v>0</v>
      </c>
      <c r="O116" s="19">
        <v>0</v>
      </c>
      <c r="P116" s="20">
        <f t="shared" si="23"/>
        <v>0</v>
      </c>
      <c r="Q116" s="17">
        <f t="shared" si="24"/>
        <v>0</v>
      </c>
      <c r="R116" s="19">
        <v>0</v>
      </c>
      <c r="S116" s="17">
        <f t="shared" si="25"/>
        <v>0</v>
      </c>
      <c r="T116" s="15">
        <f t="shared" si="39"/>
        <v>635</v>
      </c>
      <c r="U116" s="19">
        <f t="shared" si="38"/>
        <v>119</v>
      </c>
      <c r="V116" s="53">
        <v>130</v>
      </c>
      <c r="W116" s="22"/>
      <c r="X116" s="22"/>
      <c r="Y116" s="22">
        <v>140</v>
      </c>
      <c r="Z116" s="23">
        <f t="shared" si="26"/>
        <v>14860</v>
      </c>
      <c r="AA116" s="24">
        <f t="shared" si="27"/>
        <v>0</v>
      </c>
      <c r="AB116" s="25">
        <v>1362</v>
      </c>
      <c r="AC116" s="23">
        <f t="shared" si="28"/>
        <v>16222</v>
      </c>
      <c r="AD116" s="26">
        <v>2.6</v>
      </c>
      <c r="AE116" s="27">
        <f>VLOOKUP(G116,[1]VOW!A113:CD233,17,0)</f>
        <v>16191</v>
      </c>
      <c r="AF116" s="28"/>
      <c r="AG116" s="28"/>
    </row>
    <row r="117" spans="2:33" ht="15.6" thickBot="1" x14ac:dyDescent="0.35">
      <c r="B117" s="9">
        <v>113</v>
      </c>
      <c r="C117" s="9" t="s">
        <v>384</v>
      </c>
      <c r="D117" s="11" t="s">
        <v>385</v>
      </c>
      <c r="E117" s="12">
        <v>4551</v>
      </c>
      <c r="F117" s="13" t="s">
        <v>386</v>
      </c>
      <c r="G117" s="63" t="s">
        <v>387</v>
      </c>
      <c r="H117" s="15">
        <v>28</v>
      </c>
      <c r="I117" s="16">
        <v>10680</v>
      </c>
      <c r="J117" s="17">
        <f t="shared" si="20"/>
        <v>9646</v>
      </c>
      <c r="K117" s="18">
        <v>0</v>
      </c>
      <c r="L117" s="17">
        <f t="shared" si="21"/>
        <v>0</v>
      </c>
      <c r="M117" s="17">
        <f t="shared" si="22"/>
        <v>9646</v>
      </c>
      <c r="N117" s="19">
        <f>I117/12</f>
        <v>890</v>
      </c>
      <c r="O117" s="19">
        <f>N117</f>
        <v>890</v>
      </c>
      <c r="P117" s="20">
        <f t="shared" si="23"/>
        <v>1780</v>
      </c>
      <c r="Q117" s="17">
        <f t="shared" si="24"/>
        <v>1608</v>
      </c>
      <c r="R117" s="19">
        <f>I117/12</f>
        <v>890</v>
      </c>
      <c r="S117" s="17">
        <f t="shared" si="25"/>
        <v>804</v>
      </c>
      <c r="T117" s="15">
        <f t="shared" si="39"/>
        <v>965</v>
      </c>
      <c r="U117" s="19">
        <f t="shared" si="38"/>
        <v>72</v>
      </c>
      <c r="V117" s="41"/>
      <c r="W117" s="22"/>
      <c r="X117" s="22"/>
      <c r="Y117" s="22">
        <f>2000+140</f>
        <v>2140</v>
      </c>
      <c r="Z117" s="23">
        <f t="shared" si="26"/>
        <v>7273</v>
      </c>
      <c r="AA117" s="24">
        <f t="shared" si="27"/>
        <v>1608</v>
      </c>
      <c r="AB117" s="25"/>
      <c r="AC117" s="23">
        <f t="shared" si="28"/>
        <v>8881</v>
      </c>
      <c r="AD117" s="36"/>
      <c r="AE117" s="27">
        <f>VLOOKUP(G117,[1]VOW!A114:CD234,17,0)</f>
        <v>8881</v>
      </c>
      <c r="AF117" s="28"/>
      <c r="AG117" s="28"/>
    </row>
    <row r="118" spans="2:33" ht="15.6" thickBot="1" x14ac:dyDescent="0.35">
      <c r="B118" s="9">
        <v>114</v>
      </c>
      <c r="C118" s="10" t="s">
        <v>388</v>
      </c>
      <c r="D118" s="39">
        <v>101801097980</v>
      </c>
      <c r="E118" s="12">
        <v>15208</v>
      </c>
      <c r="F118" s="13">
        <v>4020976076</v>
      </c>
      <c r="G118" s="63" t="s">
        <v>389</v>
      </c>
      <c r="H118" s="15">
        <v>25</v>
      </c>
      <c r="I118" s="16">
        <v>3980</v>
      </c>
      <c r="J118" s="17">
        <f t="shared" si="20"/>
        <v>3210</v>
      </c>
      <c r="K118" s="18">
        <v>3980</v>
      </c>
      <c r="L118" s="17">
        <f t="shared" si="21"/>
        <v>3210</v>
      </c>
      <c r="M118" s="17">
        <f t="shared" si="22"/>
        <v>6420</v>
      </c>
      <c r="N118" s="19">
        <v>0</v>
      </c>
      <c r="O118" s="19">
        <v>0</v>
      </c>
      <c r="P118" s="20">
        <f t="shared" si="23"/>
        <v>0</v>
      </c>
      <c r="Q118" s="17">
        <f t="shared" si="24"/>
        <v>0</v>
      </c>
      <c r="R118" s="19">
        <v>0</v>
      </c>
      <c r="S118" s="17">
        <f t="shared" si="25"/>
        <v>0</v>
      </c>
      <c r="T118" s="15">
        <f t="shared" si="39"/>
        <v>321</v>
      </c>
      <c r="U118" s="19">
        <f t="shared" si="38"/>
        <v>48</v>
      </c>
      <c r="V118" s="38"/>
      <c r="W118" s="22"/>
      <c r="X118" s="22"/>
      <c r="Y118" s="22">
        <v>140</v>
      </c>
      <c r="Z118" s="23">
        <f t="shared" si="26"/>
        <v>5911</v>
      </c>
      <c r="AA118" s="24">
        <f t="shared" si="27"/>
        <v>0</v>
      </c>
      <c r="AB118" s="25">
        <v>2570</v>
      </c>
      <c r="AC118" s="23">
        <f t="shared" si="28"/>
        <v>8481</v>
      </c>
      <c r="AD118" s="36">
        <v>10</v>
      </c>
      <c r="AE118" s="27">
        <f>VLOOKUP(G118,[1]VOW!A115:CD235,17,0)</f>
        <v>8478</v>
      </c>
      <c r="AF118" s="28"/>
      <c r="AG118" s="28"/>
    </row>
    <row r="119" spans="2:33" ht="15.6" thickBot="1" x14ac:dyDescent="0.35">
      <c r="B119" s="9">
        <v>115</v>
      </c>
      <c r="C119" s="9" t="s">
        <v>390</v>
      </c>
      <c r="D119" s="39">
        <v>100843239370</v>
      </c>
      <c r="E119" s="12">
        <v>15202</v>
      </c>
      <c r="F119" s="13">
        <v>4115207609</v>
      </c>
      <c r="G119" s="63" t="s">
        <v>391</v>
      </c>
      <c r="H119" s="15">
        <v>29</v>
      </c>
      <c r="I119" s="16">
        <v>7195</v>
      </c>
      <c r="J119" s="17">
        <f t="shared" si="20"/>
        <v>6731</v>
      </c>
      <c r="K119" s="18">
        <v>10792</v>
      </c>
      <c r="L119" s="17">
        <f t="shared" si="21"/>
        <v>10096</v>
      </c>
      <c r="M119" s="17">
        <f t="shared" si="22"/>
        <v>16827</v>
      </c>
      <c r="N119" s="19">
        <v>1499</v>
      </c>
      <c r="O119" s="19">
        <v>1499</v>
      </c>
      <c r="P119" s="20">
        <f t="shared" si="23"/>
        <v>2998</v>
      </c>
      <c r="Q119" s="17">
        <f t="shared" si="24"/>
        <v>2805</v>
      </c>
      <c r="R119" s="19">
        <v>0</v>
      </c>
      <c r="S119" s="17">
        <f t="shared" si="25"/>
        <v>0</v>
      </c>
      <c r="T119" s="15">
        <f t="shared" si="39"/>
        <v>673</v>
      </c>
      <c r="U119" s="19">
        <f t="shared" si="38"/>
        <v>126</v>
      </c>
      <c r="V119" s="41">
        <v>130</v>
      </c>
      <c r="W119" s="22"/>
      <c r="X119" s="22"/>
      <c r="Y119" s="22"/>
      <c r="Z119" s="23">
        <f t="shared" si="26"/>
        <v>15898</v>
      </c>
      <c r="AA119" s="24">
        <f t="shared" si="27"/>
        <v>2805</v>
      </c>
      <c r="AB119" s="25"/>
      <c r="AC119" s="23">
        <f t="shared" si="28"/>
        <v>18703</v>
      </c>
      <c r="AD119" s="36"/>
      <c r="AE119" s="27">
        <f>VLOOKUP(G119,[1]VOW!A116:CD236,17,0)</f>
        <v>18701</v>
      </c>
      <c r="AF119" s="28"/>
      <c r="AG119" s="28"/>
    </row>
    <row r="120" spans="2:33" ht="16.2" thickBot="1" x14ac:dyDescent="0.35">
      <c r="B120" s="9">
        <v>116</v>
      </c>
      <c r="C120" s="29" t="s">
        <v>392</v>
      </c>
      <c r="D120" s="11" t="e">
        <v>#N/A</v>
      </c>
      <c r="E120" s="12" t="e">
        <v>#N/A</v>
      </c>
      <c r="F120" s="13" t="e">
        <v>#N/A</v>
      </c>
      <c r="G120" s="42" t="s">
        <v>393</v>
      </c>
      <c r="H120" s="15">
        <v>31</v>
      </c>
      <c r="I120" s="77">
        <v>12900</v>
      </c>
      <c r="J120" s="17">
        <f t="shared" si="20"/>
        <v>12900</v>
      </c>
      <c r="K120" s="78">
        <v>19350</v>
      </c>
      <c r="L120" s="17">
        <f t="shared" si="21"/>
        <v>19350</v>
      </c>
      <c r="M120" s="17">
        <f t="shared" si="22"/>
        <v>32250</v>
      </c>
      <c r="N120" s="79">
        <v>0</v>
      </c>
      <c r="O120" s="79">
        <v>0</v>
      </c>
      <c r="P120" s="20">
        <f t="shared" si="23"/>
        <v>0</v>
      </c>
      <c r="Q120" s="17">
        <f t="shared" si="24"/>
        <v>0</v>
      </c>
      <c r="R120" s="79">
        <v>0</v>
      </c>
      <c r="S120" s="17">
        <f t="shared" si="25"/>
        <v>0</v>
      </c>
      <c r="T120" s="79">
        <v>0</v>
      </c>
      <c r="U120" s="79">
        <v>0</v>
      </c>
      <c r="V120" s="80">
        <v>150</v>
      </c>
      <c r="W120" s="81">
        <v>200</v>
      </c>
      <c r="X120" s="81"/>
      <c r="Y120" s="81">
        <v>140</v>
      </c>
      <c r="Z120" s="23">
        <f t="shared" si="26"/>
        <v>32160</v>
      </c>
      <c r="AA120" s="24">
        <f t="shared" si="27"/>
        <v>0</v>
      </c>
      <c r="AB120" s="25"/>
      <c r="AC120" s="23">
        <f t="shared" si="28"/>
        <v>32160</v>
      </c>
      <c r="AD120" s="36"/>
      <c r="AE120" s="27">
        <f>VLOOKUP(G120,[1]VOW!A117:CD237,17,0)</f>
        <v>32160</v>
      </c>
      <c r="AF120" s="28"/>
      <c r="AG120" s="28"/>
    </row>
    <row r="121" spans="2:33" ht="16.2" thickBot="1" x14ac:dyDescent="0.35">
      <c r="B121" s="9">
        <v>117</v>
      </c>
      <c r="C121" s="10" t="s">
        <v>394</v>
      </c>
      <c r="D121" s="11" t="s">
        <v>395</v>
      </c>
      <c r="E121" s="12">
        <v>4360</v>
      </c>
      <c r="F121" s="13" t="s">
        <v>396</v>
      </c>
      <c r="G121" s="14" t="s">
        <v>397</v>
      </c>
      <c r="H121" s="15">
        <v>31</v>
      </c>
      <c r="I121" s="16">
        <v>15032</v>
      </c>
      <c r="J121" s="17">
        <f t="shared" si="20"/>
        <v>15032</v>
      </c>
      <c r="K121" s="18">
        <v>0</v>
      </c>
      <c r="L121" s="17">
        <f t="shared" si="21"/>
        <v>0</v>
      </c>
      <c r="M121" s="17">
        <f t="shared" si="22"/>
        <v>15032</v>
      </c>
      <c r="N121" s="19">
        <f>I121/12</f>
        <v>1252.6666666666667</v>
      </c>
      <c r="O121" s="19">
        <f>N121</f>
        <v>1252.6666666666667</v>
      </c>
      <c r="P121" s="20">
        <f t="shared" si="23"/>
        <v>2505.3333333333335</v>
      </c>
      <c r="Q121" s="17">
        <f t="shared" si="24"/>
        <v>2505</v>
      </c>
      <c r="R121" s="19">
        <f>I121/12</f>
        <v>1252.6666666666667</v>
      </c>
      <c r="S121" s="17">
        <f t="shared" si="25"/>
        <v>1253</v>
      </c>
      <c r="T121" s="15">
        <f>ROUND(J121*10%,0)</f>
        <v>1503</v>
      </c>
      <c r="U121" s="19">
        <f>ROUND(M121*0.75%,0)</f>
        <v>113</v>
      </c>
      <c r="V121" s="41">
        <v>130</v>
      </c>
      <c r="W121" s="22"/>
      <c r="X121" s="22">
        <v>301</v>
      </c>
      <c r="Y121" s="22">
        <v>560</v>
      </c>
      <c r="Z121" s="23">
        <f t="shared" si="26"/>
        <v>14280</v>
      </c>
      <c r="AA121" s="24">
        <f t="shared" si="27"/>
        <v>2505</v>
      </c>
      <c r="AB121" s="25">
        <v>2727</v>
      </c>
      <c r="AC121" s="23">
        <f t="shared" si="28"/>
        <v>19512</v>
      </c>
      <c r="AD121" s="36">
        <v>4.5</v>
      </c>
      <c r="AE121" s="27" t="e">
        <f>VLOOKUP(G121,[1]VOW!A118:CD238,17,0)</f>
        <v>#N/A</v>
      </c>
      <c r="AF121" s="28"/>
      <c r="AG121" s="28"/>
    </row>
    <row r="122" spans="2:33" ht="16.2" thickBot="1" x14ac:dyDescent="0.35">
      <c r="B122" s="9">
        <v>118</v>
      </c>
      <c r="C122" s="9" t="s">
        <v>398</v>
      </c>
      <c r="D122" s="11" t="s">
        <v>399</v>
      </c>
      <c r="E122" s="12">
        <v>4127</v>
      </c>
      <c r="F122" s="13" t="s">
        <v>400</v>
      </c>
      <c r="G122" s="14" t="s">
        <v>401</v>
      </c>
      <c r="H122" s="15">
        <v>31</v>
      </c>
      <c r="I122" s="16">
        <v>10657</v>
      </c>
      <c r="J122" s="17">
        <f t="shared" si="20"/>
        <v>10657</v>
      </c>
      <c r="K122" s="18">
        <v>0</v>
      </c>
      <c r="L122" s="17">
        <f t="shared" si="21"/>
        <v>0</v>
      </c>
      <c r="M122" s="17">
        <f t="shared" si="22"/>
        <v>10657</v>
      </c>
      <c r="N122" s="19">
        <f>I122/12</f>
        <v>888.08333333333337</v>
      </c>
      <c r="O122" s="19">
        <f>N122</f>
        <v>888.08333333333337</v>
      </c>
      <c r="P122" s="20">
        <f t="shared" si="23"/>
        <v>1776.1666666666667</v>
      </c>
      <c r="Q122" s="17">
        <f t="shared" si="24"/>
        <v>1776</v>
      </c>
      <c r="R122" s="19">
        <f>I122/12</f>
        <v>888.08333333333337</v>
      </c>
      <c r="S122" s="17">
        <f t="shared" si="25"/>
        <v>888</v>
      </c>
      <c r="T122" s="15">
        <f>ROUND(J122*10%,0)</f>
        <v>1066</v>
      </c>
      <c r="U122" s="19">
        <f>ROUND(M122*0.75%,0)</f>
        <v>80</v>
      </c>
      <c r="V122" s="41">
        <v>110</v>
      </c>
      <c r="W122" s="22"/>
      <c r="X122" s="22"/>
      <c r="Y122" s="22"/>
      <c r="Z122" s="23">
        <f t="shared" si="26"/>
        <v>10289</v>
      </c>
      <c r="AA122" s="24">
        <f t="shared" si="27"/>
        <v>1776</v>
      </c>
      <c r="AB122" s="25">
        <v>108</v>
      </c>
      <c r="AC122" s="23">
        <f t="shared" si="28"/>
        <v>12173</v>
      </c>
      <c r="AD122" s="36">
        <v>0.3</v>
      </c>
      <c r="AE122" s="27">
        <f>VLOOKUP(G122,[1]VOW!A119:CD239,17,0)</f>
        <v>12195</v>
      </c>
      <c r="AF122" s="28"/>
      <c r="AG122" s="28"/>
    </row>
    <row r="123" spans="2:33" ht="16.2" thickBot="1" x14ac:dyDescent="0.35">
      <c r="B123" s="9">
        <v>119</v>
      </c>
      <c r="C123" s="29" t="s">
        <v>402</v>
      </c>
      <c r="D123" s="11" t="e">
        <v>#N/A</v>
      </c>
      <c r="E123" s="12" t="e">
        <v>#N/A</v>
      </c>
      <c r="F123" s="13" t="s">
        <v>403</v>
      </c>
      <c r="G123" s="30" t="s">
        <v>404</v>
      </c>
      <c r="H123" s="15">
        <v>27</v>
      </c>
      <c r="I123" s="31">
        <v>9719</v>
      </c>
      <c r="J123" s="17">
        <f t="shared" si="20"/>
        <v>8465</v>
      </c>
      <c r="K123" s="32">
        <v>0</v>
      </c>
      <c r="L123" s="17">
        <f t="shared" si="21"/>
        <v>0</v>
      </c>
      <c r="M123" s="17">
        <f t="shared" si="22"/>
        <v>8465</v>
      </c>
      <c r="N123" s="33">
        <v>0</v>
      </c>
      <c r="O123" s="33">
        <f>N123</f>
        <v>0</v>
      </c>
      <c r="P123" s="20">
        <f t="shared" si="23"/>
        <v>0</v>
      </c>
      <c r="Q123" s="17">
        <f t="shared" si="24"/>
        <v>0</v>
      </c>
      <c r="R123" s="33">
        <v>0</v>
      </c>
      <c r="S123" s="17">
        <f t="shared" si="25"/>
        <v>0</v>
      </c>
      <c r="T123" s="33">
        <v>0</v>
      </c>
      <c r="U123" s="33">
        <f>ROUND(M123*0.75%,0)</f>
        <v>63</v>
      </c>
      <c r="V123" s="82"/>
      <c r="W123" s="35"/>
      <c r="X123" s="35"/>
      <c r="Y123" s="35"/>
      <c r="Z123" s="23">
        <f t="shared" si="26"/>
        <v>8402</v>
      </c>
      <c r="AA123" s="24">
        <f t="shared" si="27"/>
        <v>0</v>
      </c>
      <c r="AB123" s="25">
        <v>1138</v>
      </c>
      <c r="AC123" s="23">
        <f t="shared" si="28"/>
        <v>9540</v>
      </c>
      <c r="AD123" s="36">
        <v>3.6</v>
      </c>
      <c r="AE123" s="27">
        <f>VLOOKUP(G123,[1]VOW!A120:CD240,17,0)</f>
        <v>9530</v>
      </c>
      <c r="AF123" s="28"/>
      <c r="AG123" s="28"/>
    </row>
    <row r="124" spans="2:33" ht="15" x14ac:dyDescent="0.3">
      <c r="B124" s="9"/>
      <c r="C124" s="83"/>
      <c r="D124" s="84"/>
      <c r="E124" s="85"/>
      <c r="F124" s="85"/>
      <c r="G124" s="86"/>
      <c r="H124" s="46"/>
      <c r="I124" s="43"/>
      <c r="J124" s="17">
        <f t="shared" si="20"/>
        <v>0</v>
      </c>
      <c r="K124" s="44"/>
      <c r="L124" s="17">
        <f t="shared" si="21"/>
        <v>0</v>
      </c>
      <c r="M124" s="17">
        <f t="shared" si="22"/>
        <v>0</v>
      </c>
      <c r="N124" s="46">
        <v>0</v>
      </c>
      <c r="O124" s="46">
        <v>0</v>
      </c>
      <c r="P124" s="20">
        <f t="shared" si="23"/>
        <v>0</v>
      </c>
      <c r="Q124" s="17">
        <f t="shared" si="24"/>
        <v>0</v>
      </c>
      <c r="R124" s="20">
        <v>0</v>
      </c>
      <c r="S124" s="17">
        <f t="shared" si="25"/>
        <v>0</v>
      </c>
      <c r="T124" s="20">
        <v>0</v>
      </c>
      <c r="U124" s="20"/>
      <c r="V124" s="46"/>
      <c r="W124" s="85"/>
      <c r="X124" s="85"/>
      <c r="Y124" s="85"/>
      <c r="Z124" s="23">
        <f t="shared" si="26"/>
        <v>0</v>
      </c>
      <c r="AA124" s="24">
        <f t="shared" si="27"/>
        <v>0</v>
      </c>
      <c r="AB124" s="87"/>
      <c r="AC124" s="23">
        <f t="shared" si="28"/>
        <v>0</v>
      </c>
      <c r="AD124" s="36"/>
      <c r="AE124" s="27" t="e">
        <f>VLOOKUP(G124,[1]VOW!A121:CD241,17,0)</f>
        <v>#N/A</v>
      </c>
      <c r="AF124" s="28"/>
    </row>
    <row r="125" spans="2:33" s="88" customFormat="1" ht="16.2" thickBot="1" x14ac:dyDescent="0.35">
      <c r="C125" s="89"/>
      <c r="I125" s="90"/>
      <c r="J125" s="91">
        <f>SUM(J5:J124)</f>
        <v>1012125</v>
      </c>
      <c r="L125" s="91">
        <f>SUM(L5:L124)</f>
        <v>392413</v>
      </c>
      <c r="M125" s="91">
        <f>SUM(M5:M124)</f>
        <v>1404538</v>
      </c>
      <c r="P125" s="92"/>
      <c r="Q125" s="91">
        <f>SUM(Q5:Q124)</f>
        <v>141370</v>
      </c>
      <c r="S125" s="91">
        <f t="shared" ref="S125:AA125" si="40">SUM(S5:S124)</f>
        <v>48301</v>
      </c>
      <c r="T125" s="93">
        <f t="shared" si="40"/>
        <v>71594</v>
      </c>
      <c r="U125" s="94">
        <f t="shared" si="40"/>
        <v>7302</v>
      </c>
      <c r="V125" s="93">
        <f>SUM(V5:V124)</f>
        <v>6630</v>
      </c>
      <c r="W125" s="93">
        <f t="shared" si="40"/>
        <v>1600</v>
      </c>
      <c r="X125" s="93">
        <f t="shared" si="40"/>
        <v>3010</v>
      </c>
      <c r="Y125" s="93">
        <f>SUM(Y5:Y124)</f>
        <v>51760</v>
      </c>
      <c r="Z125" s="91">
        <f t="shared" si="40"/>
        <v>1320163</v>
      </c>
      <c r="AA125" s="91">
        <f t="shared" si="40"/>
        <v>141370</v>
      </c>
      <c r="AB125" s="95">
        <f>SUM(AB5:AB124)</f>
        <v>128589</v>
      </c>
      <c r="AC125" s="91">
        <f>SUM(AC5:AC124)</f>
        <v>1590122</v>
      </c>
      <c r="AD125" s="96">
        <f>SUM(AD5:AD124)</f>
        <v>339.10000000000008</v>
      </c>
    </row>
    <row r="126" spans="2:33" ht="15" thickTop="1" x14ac:dyDescent="0.3">
      <c r="AC126" s="28"/>
    </row>
    <row r="127" spans="2:33" x14ac:dyDescent="0.3">
      <c r="J127" s="100" t="s">
        <v>23</v>
      </c>
      <c r="L127" s="101" t="s">
        <v>405</v>
      </c>
      <c r="Q127" s="101" t="s">
        <v>406</v>
      </c>
      <c r="S127" s="101" t="s">
        <v>407</v>
      </c>
      <c r="T127" s="101" t="s">
        <v>408</v>
      </c>
      <c r="U127" s="101" t="s">
        <v>409</v>
      </c>
      <c r="V127" s="101" t="s">
        <v>410</v>
      </c>
      <c r="W127" s="101" t="s">
        <v>20</v>
      </c>
      <c r="X127" s="101" t="s">
        <v>21</v>
      </c>
      <c r="Y127" s="101" t="s">
        <v>22</v>
      </c>
      <c r="AB127" s="102" t="s">
        <v>411</v>
      </c>
      <c r="AC127" s="101" t="s">
        <v>26</v>
      </c>
    </row>
    <row r="128" spans="2:33" x14ac:dyDescent="0.3">
      <c r="E128" t="s">
        <v>412</v>
      </c>
    </row>
    <row r="130" spans="3:30" x14ac:dyDescent="0.3">
      <c r="J130" s="103"/>
    </row>
    <row r="131" spans="3:30" x14ac:dyDescent="0.3">
      <c r="AA131" s="104"/>
      <c r="AB131" s="105"/>
      <c r="AC131" s="103"/>
    </row>
    <row r="138" spans="3:30" ht="15" x14ac:dyDescent="0.3">
      <c r="G138" s="106"/>
    </row>
    <row r="140" spans="3:30" ht="15" thickBot="1" x14ac:dyDescent="0.35"/>
    <row r="141" spans="3:30" ht="16.2" thickBot="1" x14ac:dyDescent="0.35">
      <c r="C141" s="9" t="s">
        <v>413</v>
      </c>
      <c r="D141" s="39">
        <v>101892882746</v>
      </c>
      <c r="E141" s="12">
        <v>15259</v>
      </c>
      <c r="F141" s="13">
        <v>4021057576</v>
      </c>
      <c r="G141" s="14" t="s">
        <v>414</v>
      </c>
      <c r="H141" s="15">
        <v>27</v>
      </c>
      <c r="I141" s="16">
        <v>3714</v>
      </c>
      <c r="J141" s="17">
        <f>ROUND(I141*H141/31,0)</f>
        <v>3235</v>
      </c>
      <c r="K141" s="18">
        <v>3714</v>
      </c>
      <c r="L141" s="17">
        <f>ROUND(K141*H141/31,0)</f>
        <v>3235</v>
      </c>
      <c r="M141" s="17">
        <f>J141+L141</f>
        <v>6470</v>
      </c>
      <c r="N141" s="19">
        <v>0</v>
      </c>
      <c r="O141" s="19">
        <v>0</v>
      </c>
      <c r="P141" s="20">
        <f>N141+O141</f>
        <v>0</v>
      </c>
      <c r="Q141" s="17">
        <f>ROUND(P141*H141/31,0)</f>
        <v>0</v>
      </c>
      <c r="R141" s="19"/>
      <c r="S141" s="17">
        <f>ROUND(R141*H141/31,0)</f>
        <v>0</v>
      </c>
      <c r="T141" s="15">
        <f>ROUND(J141*10%,0)</f>
        <v>324</v>
      </c>
      <c r="U141" s="19">
        <f>ROUND(M141*0.75%,0)</f>
        <v>49</v>
      </c>
      <c r="V141" s="38"/>
      <c r="W141" s="22"/>
      <c r="X141" s="22"/>
      <c r="Y141" s="22"/>
      <c r="Z141" s="23">
        <f>M141+S141-T141-U141-Y141-V141+W141+X141</f>
        <v>6097</v>
      </c>
      <c r="AA141" s="24">
        <f>Q141</f>
        <v>0</v>
      </c>
      <c r="AB141" s="25"/>
      <c r="AC141" s="23">
        <f>Z141+AA141+AB141</f>
        <v>6097</v>
      </c>
      <c r="AD141" s="36"/>
    </row>
  </sheetData>
  <mergeCells count="2">
    <mergeCell ref="B2:AG2"/>
    <mergeCell ref="B3:AG3"/>
  </mergeCells>
  <conditionalFormatting sqref="G4:G16 G1 G18:G1048576">
    <cfRule type="duplicateValues" dxfId="60" priority="54"/>
  </conditionalFormatting>
  <conditionalFormatting sqref="G17">
    <cfRule type="duplicateValues" dxfId="59" priority="53"/>
  </conditionalFormatting>
  <conditionalFormatting sqref="G1 G4:G1048576">
    <cfRule type="duplicateValues" dxfId="58" priority="52"/>
  </conditionalFormatting>
  <conditionalFormatting sqref="F49">
    <cfRule type="duplicateValues" dxfId="57" priority="47" stopIfTrue="1"/>
    <cfRule type="duplicateValues" dxfId="56" priority="48" stopIfTrue="1"/>
    <cfRule type="duplicateValues" dxfId="55" priority="49" stopIfTrue="1"/>
    <cfRule type="duplicateValues" dxfId="54" priority="50" stopIfTrue="1"/>
    <cfRule type="duplicateValues" dxfId="53" priority="51" stopIfTrue="1"/>
  </conditionalFormatting>
  <conditionalFormatting sqref="F49">
    <cfRule type="duplicateValues" dxfId="52" priority="45" stopIfTrue="1"/>
    <cfRule type="duplicateValues" dxfId="51" priority="46" stopIfTrue="1"/>
  </conditionalFormatting>
  <conditionalFormatting sqref="F49">
    <cfRule type="duplicateValues" dxfId="50" priority="44" stopIfTrue="1"/>
  </conditionalFormatting>
  <conditionalFormatting sqref="F71">
    <cfRule type="duplicateValues" dxfId="49" priority="39" stopIfTrue="1"/>
    <cfRule type="duplicateValues" dxfId="48" priority="40" stopIfTrue="1"/>
    <cfRule type="duplicateValues" dxfId="47" priority="41" stopIfTrue="1"/>
    <cfRule type="duplicateValues" dxfId="46" priority="42" stopIfTrue="1"/>
    <cfRule type="duplicateValues" dxfId="45" priority="43" stopIfTrue="1"/>
  </conditionalFormatting>
  <conditionalFormatting sqref="F71">
    <cfRule type="duplicateValues" dxfId="44" priority="37" stopIfTrue="1"/>
    <cfRule type="duplicateValues" dxfId="43" priority="38" stopIfTrue="1"/>
  </conditionalFormatting>
  <conditionalFormatting sqref="F71">
    <cfRule type="duplicateValues" dxfId="42" priority="36" stopIfTrue="1"/>
  </conditionalFormatting>
  <conditionalFormatting sqref="F57">
    <cfRule type="duplicateValues" dxfId="41" priority="31" stopIfTrue="1"/>
    <cfRule type="duplicateValues" dxfId="40" priority="32" stopIfTrue="1"/>
    <cfRule type="duplicateValues" dxfId="39" priority="33" stopIfTrue="1"/>
    <cfRule type="duplicateValues" dxfId="38" priority="34" stopIfTrue="1"/>
    <cfRule type="duplicateValues" dxfId="37" priority="35" stopIfTrue="1"/>
  </conditionalFormatting>
  <conditionalFormatting sqref="F57">
    <cfRule type="duplicateValues" dxfId="36" priority="29" stopIfTrue="1"/>
    <cfRule type="duplicateValues" dxfId="35" priority="30" stopIfTrue="1"/>
  </conditionalFormatting>
  <conditionalFormatting sqref="F57">
    <cfRule type="duplicateValues" dxfId="34" priority="28" stopIfTrue="1"/>
  </conditionalFormatting>
  <conditionalFormatting sqref="F50">
    <cfRule type="duplicateValues" dxfId="33" priority="23" stopIfTrue="1"/>
    <cfRule type="duplicateValues" dxfId="32" priority="24" stopIfTrue="1"/>
    <cfRule type="duplicateValues" dxfId="31" priority="25" stopIfTrue="1"/>
    <cfRule type="duplicateValues" dxfId="30" priority="26" stopIfTrue="1"/>
    <cfRule type="duplicateValues" dxfId="29" priority="27" stopIfTrue="1"/>
  </conditionalFormatting>
  <conditionalFormatting sqref="F50">
    <cfRule type="duplicateValues" dxfId="28" priority="21" stopIfTrue="1"/>
    <cfRule type="duplicateValues" dxfId="27" priority="22" stopIfTrue="1"/>
  </conditionalFormatting>
  <conditionalFormatting sqref="F50">
    <cfRule type="duplicateValues" dxfId="26" priority="20" stopIfTrue="1"/>
  </conditionalFormatting>
  <conditionalFormatting sqref="F61">
    <cfRule type="duplicateValues" dxfId="25" priority="15" stopIfTrue="1"/>
    <cfRule type="duplicateValues" dxfId="24" priority="16" stopIfTrue="1"/>
    <cfRule type="duplicateValues" dxfId="23" priority="17" stopIfTrue="1"/>
    <cfRule type="duplicateValues" dxfId="22" priority="18" stopIfTrue="1"/>
    <cfRule type="duplicateValues" dxfId="21" priority="19" stopIfTrue="1"/>
  </conditionalFormatting>
  <conditionalFormatting sqref="F61">
    <cfRule type="duplicateValues" dxfId="20" priority="13" stopIfTrue="1"/>
    <cfRule type="duplicateValues" dxfId="19" priority="14" stopIfTrue="1"/>
  </conditionalFormatting>
  <conditionalFormatting sqref="F61">
    <cfRule type="duplicateValues" dxfId="18" priority="12" stopIfTrue="1"/>
  </conditionalFormatting>
  <conditionalFormatting sqref="F98">
    <cfRule type="duplicateValues" dxfId="17" priority="7" stopIfTrue="1"/>
    <cfRule type="duplicateValues" dxfId="16" priority="8" stopIfTrue="1"/>
    <cfRule type="duplicateValues" dxfId="15" priority="9" stopIfTrue="1"/>
    <cfRule type="duplicateValues" dxfId="14" priority="10" stopIfTrue="1"/>
    <cfRule type="duplicateValues" dxfId="13" priority="11" stopIfTrue="1"/>
  </conditionalFormatting>
  <conditionalFormatting sqref="F98">
    <cfRule type="duplicateValues" dxfId="12" priority="5" stopIfTrue="1"/>
    <cfRule type="duplicateValues" dxfId="11" priority="6" stopIfTrue="1"/>
  </conditionalFormatting>
  <conditionalFormatting sqref="F98">
    <cfRule type="duplicateValues" dxfId="10" priority="4" stopIfTrue="1"/>
  </conditionalFormatting>
  <conditionalFormatting sqref="G31">
    <cfRule type="duplicateValues" dxfId="9" priority="3"/>
  </conditionalFormatting>
  <conditionalFormatting sqref="G63">
    <cfRule type="duplicateValues" dxfId="8" priority="2"/>
  </conditionalFormatting>
  <conditionalFormatting sqref="H125">
    <cfRule type="duplicateValues" dxfId="7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A964-2546-43F5-9D88-AE5455C0324F}">
  <dimension ref="A1:E119"/>
  <sheetViews>
    <sheetView tabSelected="1" workbookViewId="0">
      <selection activeCell="D15" sqref="D15"/>
    </sheetView>
  </sheetViews>
  <sheetFormatPr defaultRowHeight="14.4" x14ac:dyDescent="0.3"/>
  <cols>
    <col min="1" max="1" width="9" bestFit="1" customWidth="1"/>
    <col min="2" max="2" width="13.109375" bestFit="1" customWidth="1"/>
    <col min="3" max="3" width="6" bestFit="1" customWidth="1"/>
    <col min="4" max="4" width="11" bestFit="1" customWidth="1"/>
    <col min="5" max="5" width="32.6640625" bestFit="1" customWidth="1"/>
  </cols>
  <sheetData>
    <row r="1" spans="1:5" x14ac:dyDescent="0.3">
      <c r="A1" t="s">
        <v>29</v>
      </c>
      <c r="B1" s="134" t="s">
        <v>30</v>
      </c>
      <c r="C1">
        <v>4406</v>
      </c>
      <c r="D1">
        <v>4020134083</v>
      </c>
      <c r="E1" t="s">
        <v>31</v>
      </c>
    </row>
    <row r="2" spans="1:5" x14ac:dyDescent="0.3">
      <c r="A2" t="s">
        <v>32</v>
      </c>
      <c r="D2" t="s">
        <v>33</v>
      </c>
      <c r="E2" t="s">
        <v>34</v>
      </c>
    </row>
    <row r="3" spans="1:5" x14ac:dyDescent="0.3">
      <c r="A3" t="s">
        <v>35</v>
      </c>
      <c r="D3" t="s">
        <v>36</v>
      </c>
      <c r="E3" t="s">
        <v>37</v>
      </c>
    </row>
    <row r="4" spans="1:5" x14ac:dyDescent="0.3">
      <c r="A4" t="s">
        <v>38</v>
      </c>
      <c r="D4" t="s">
        <v>39</v>
      </c>
      <c r="E4" t="s">
        <v>40</v>
      </c>
    </row>
    <row r="5" spans="1:5" x14ac:dyDescent="0.3">
      <c r="A5" t="s">
        <v>41</v>
      </c>
      <c r="B5" s="134" t="s">
        <v>42</v>
      </c>
      <c r="C5">
        <v>4741</v>
      </c>
      <c r="D5" t="s">
        <v>43</v>
      </c>
      <c r="E5" t="s">
        <v>44</v>
      </c>
    </row>
    <row r="6" spans="1:5" x14ac:dyDescent="0.3">
      <c r="A6" t="s">
        <v>45</v>
      </c>
      <c r="B6" s="134" t="s">
        <v>46</v>
      </c>
      <c r="C6">
        <v>4037</v>
      </c>
      <c r="D6" t="s">
        <v>47</v>
      </c>
      <c r="E6" t="s">
        <v>48</v>
      </c>
    </row>
    <row r="7" spans="1:5" x14ac:dyDescent="0.3">
      <c r="A7" t="s">
        <v>49</v>
      </c>
      <c r="B7" s="134" t="s">
        <v>516</v>
      </c>
      <c r="C7">
        <v>15211</v>
      </c>
      <c r="D7">
        <v>4020982549</v>
      </c>
      <c r="E7" t="s">
        <v>50</v>
      </c>
    </row>
    <row r="8" spans="1:5" x14ac:dyDescent="0.3">
      <c r="A8" t="s">
        <v>51</v>
      </c>
      <c r="D8" t="s">
        <v>52</v>
      </c>
      <c r="E8" t="s">
        <v>53</v>
      </c>
    </row>
    <row r="9" spans="1:5" x14ac:dyDescent="0.3">
      <c r="A9" t="s">
        <v>54</v>
      </c>
      <c r="B9" s="134" t="s">
        <v>517</v>
      </c>
      <c r="C9">
        <v>15192</v>
      </c>
      <c r="D9">
        <v>4020498009</v>
      </c>
      <c r="E9" t="s">
        <v>55</v>
      </c>
    </row>
    <row r="10" spans="1:5" x14ac:dyDescent="0.3">
      <c r="A10" t="s">
        <v>56</v>
      </c>
      <c r="B10" s="134" t="s">
        <v>57</v>
      </c>
      <c r="C10">
        <v>4048</v>
      </c>
      <c r="D10" t="s">
        <v>58</v>
      </c>
      <c r="E10" t="s">
        <v>59</v>
      </c>
    </row>
    <row r="11" spans="1:5" x14ac:dyDescent="0.3">
      <c r="A11" t="s">
        <v>60</v>
      </c>
      <c r="E11" t="s">
        <v>61</v>
      </c>
    </row>
    <row r="12" spans="1:5" x14ac:dyDescent="0.3">
      <c r="A12" t="s">
        <v>62</v>
      </c>
      <c r="B12" s="134" t="s">
        <v>63</v>
      </c>
      <c r="C12">
        <v>4054</v>
      </c>
      <c r="D12">
        <v>4005538814</v>
      </c>
      <c r="E12" t="s">
        <v>64</v>
      </c>
    </row>
    <row r="13" spans="1:5" x14ac:dyDescent="0.3">
      <c r="A13" t="s">
        <v>65</v>
      </c>
      <c r="B13" s="134" t="s">
        <v>66</v>
      </c>
      <c r="C13">
        <v>3234</v>
      </c>
      <c r="D13" t="s">
        <v>67</v>
      </c>
      <c r="E13" t="s">
        <v>68</v>
      </c>
    </row>
    <row r="14" spans="1:5" x14ac:dyDescent="0.3">
      <c r="A14" t="s">
        <v>69</v>
      </c>
      <c r="B14" s="134" t="s">
        <v>70</v>
      </c>
      <c r="C14">
        <v>4823</v>
      </c>
      <c r="D14" t="s">
        <v>71</v>
      </c>
      <c r="E14" t="s">
        <v>72</v>
      </c>
    </row>
    <row r="15" spans="1:5" x14ac:dyDescent="0.3">
      <c r="A15" t="s">
        <v>73</v>
      </c>
      <c r="B15" s="134" t="s">
        <v>518</v>
      </c>
      <c r="C15">
        <v>15186</v>
      </c>
      <c r="D15">
        <v>4020934955</v>
      </c>
      <c r="E15" t="s">
        <v>74</v>
      </c>
    </row>
    <row r="16" spans="1:5" x14ac:dyDescent="0.3">
      <c r="A16" t="s">
        <v>75</v>
      </c>
      <c r="D16" t="s">
        <v>76</v>
      </c>
      <c r="E16" t="s">
        <v>77</v>
      </c>
    </row>
    <row r="17" spans="1:5" x14ac:dyDescent="0.3">
      <c r="A17" t="s">
        <v>78</v>
      </c>
      <c r="B17" s="134" t="s">
        <v>79</v>
      </c>
      <c r="C17">
        <v>4915</v>
      </c>
      <c r="D17" t="s">
        <v>80</v>
      </c>
      <c r="E17" t="s">
        <v>81</v>
      </c>
    </row>
    <row r="18" spans="1:5" x14ac:dyDescent="0.3">
      <c r="A18" t="s">
        <v>82</v>
      </c>
      <c r="B18" s="134" t="s">
        <v>519</v>
      </c>
      <c r="C18">
        <v>15191</v>
      </c>
      <c r="D18">
        <v>4020934963</v>
      </c>
      <c r="E18" t="s">
        <v>83</v>
      </c>
    </row>
    <row r="19" spans="1:5" x14ac:dyDescent="0.3">
      <c r="A19" t="s">
        <v>84</v>
      </c>
      <c r="B19" s="134" t="s">
        <v>85</v>
      </c>
      <c r="C19">
        <v>3259</v>
      </c>
      <c r="D19" t="s">
        <v>86</v>
      </c>
      <c r="E19" t="s">
        <v>87</v>
      </c>
    </row>
    <row r="20" spans="1:5" x14ac:dyDescent="0.3">
      <c r="A20" t="s">
        <v>88</v>
      </c>
      <c r="B20" s="134" t="s">
        <v>89</v>
      </c>
      <c r="C20">
        <v>4456</v>
      </c>
      <c r="D20" t="s">
        <v>90</v>
      </c>
      <c r="E20" t="s">
        <v>91</v>
      </c>
    </row>
    <row r="21" spans="1:5" x14ac:dyDescent="0.3">
      <c r="A21" t="s">
        <v>92</v>
      </c>
      <c r="B21" s="134" t="s">
        <v>93</v>
      </c>
      <c r="C21">
        <v>4743</v>
      </c>
      <c r="D21" t="s">
        <v>94</v>
      </c>
      <c r="E21" t="s">
        <v>95</v>
      </c>
    </row>
    <row r="22" spans="1:5" x14ac:dyDescent="0.3">
      <c r="A22" t="s">
        <v>96</v>
      </c>
      <c r="B22" s="134" t="s">
        <v>97</v>
      </c>
      <c r="C22">
        <v>4407</v>
      </c>
      <c r="D22" t="s">
        <v>98</v>
      </c>
      <c r="E22" t="s">
        <v>99</v>
      </c>
    </row>
    <row r="23" spans="1:5" x14ac:dyDescent="0.3">
      <c r="A23" t="s">
        <v>100</v>
      </c>
      <c r="E23" t="s">
        <v>101</v>
      </c>
    </row>
    <row r="24" spans="1:5" x14ac:dyDescent="0.3">
      <c r="A24" t="s">
        <v>102</v>
      </c>
      <c r="B24" s="134" t="s">
        <v>103</v>
      </c>
      <c r="C24">
        <v>4317</v>
      </c>
      <c r="D24" t="s">
        <v>104</v>
      </c>
      <c r="E24" t="s">
        <v>105</v>
      </c>
    </row>
    <row r="25" spans="1:5" x14ac:dyDescent="0.3">
      <c r="A25" t="s">
        <v>106</v>
      </c>
      <c r="B25" s="134" t="s">
        <v>107</v>
      </c>
      <c r="C25">
        <v>4734</v>
      </c>
      <c r="D25" t="s">
        <v>108</v>
      </c>
      <c r="E25" t="s">
        <v>109</v>
      </c>
    </row>
    <row r="26" spans="1:5" x14ac:dyDescent="0.3">
      <c r="A26" t="s">
        <v>110</v>
      </c>
      <c r="D26" t="s">
        <v>111</v>
      </c>
      <c r="E26" t="s">
        <v>112</v>
      </c>
    </row>
    <row r="27" spans="1:5" x14ac:dyDescent="0.3">
      <c r="A27" t="s">
        <v>113</v>
      </c>
      <c r="B27" s="134" t="s">
        <v>520</v>
      </c>
      <c r="C27">
        <v>15181</v>
      </c>
      <c r="D27">
        <v>4020917993</v>
      </c>
      <c r="E27" t="s">
        <v>114</v>
      </c>
    </row>
    <row r="28" spans="1:5" x14ac:dyDescent="0.3">
      <c r="A28" t="s">
        <v>115</v>
      </c>
      <c r="B28" s="134" t="s">
        <v>116</v>
      </c>
      <c r="C28">
        <v>4746</v>
      </c>
      <c r="D28" t="s">
        <v>117</v>
      </c>
      <c r="E28" t="s">
        <v>118</v>
      </c>
    </row>
    <row r="29" spans="1:5" x14ac:dyDescent="0.3">
      <c r="A29" t="s">
        <v>119</v>
      </c>
      <c r="B29" s="134" t="s">
        <v>120</v>
      </c>
      <c r="C29">
        <v>4462</v>
      </c>
      <c r="D29" t="s">
        <v>121</v>
      </c>
      <c r="E29" t="s">
        <v>122</v>
      </c>
    </row>
    <row r="30" spans="1:5" x14ac:dyDescent="0.3">
      <c r="A30" t="s">
        <v>123</v>
      </c>
      <c r="B30" s="134" t="s">
        <v>124</v>
      </c>
      <c r="C30">
        <v>15168</v>
      </c>
      <c r="D30" t="s">
        <v>125</v>
      </c>
      <c r="E30" t="s">
        <v>126</v>
      </c>
    </row>
    <row r="31" spans="1:5" x14ac:dyDescent="0.3">
      <c r="A31" t="s">
        <v>127</v>
      </c>
      <c r="E31" t="s">
        <v>128</v>
      </c>
    </row>
    <row r="32" spans="1:5" x14ac:dyDescent="0.3">
      <c r="A32" t="s">
        <v>129</v>
      </c>
      <c r="B32" s="134" t="s">
        <v>130</v>
      </c>
      <c r="C32">
        <v>4827</v>
      </c>
      <c r="D32" t="s">
        <v>131</v>
      </c>
      <c r="E32" t="s">
        <v>132</v>
      </c>
    </row>
    <row r="33" spans="1:5" x14ac:dyDescent="0.3">
      <c r="A33" t="s">
        <v>133</v>
      </c>
      <c r="B33" s="134" t="s">
        <v>521</v>
      </c>
      <c r="C33">
        <v>15258</v>
      </c>
      <c r="D33">
        <v>4021057581</v>
      </c>
      <c r="E33" t="s">
        <v>134</v>
      </c>
    </row>
    <row r="34" spans="1:5" x14ac:dyDescent="0.3">
      <c r="A34" t="s">
        <v>135</v>
      </c>
      <c r="E34" t="s">
        <v>136</v>
      </c>
    </row>
    <row r="35" spans="1:5" x14ac:dyDescent="0.3">
      <c r="A35" t="s">
        <v>137</v>
      </c>
      <c r="B35" s="134" t="s">
        <v>138</v>
      </c>
      <c r="C35">
        <v>15136</v>
      </c>
      <c r="D35" t="s">
        <v>139</v>
      </c>
      <c r="E35" t="s">
        <v>140</v>
      </c>
    </row>
    <row r="36" spans="1:5" x14ac:dyDescent="0.3">
      <c r="A36" t="s">
        <v>141</v>
      </c>
      <c r="B36" s="134" t="s">
        <v>142</v>
      </c>
      <c r="C36">
        <v>4763</v>
      </c>
      <c r="D36" t="s">
        <v>143</v>
      </c>
      <c r="E36" t="s">
        <v>144</v>
      </c>
    </row>
    <row r="37" spans="1:5" x14ac:dyDescent="0.3">
      <c r="A37" t="s">
        <v>145</v>
      </c>
      <c r="E37" t="s">
        <v>146</v>
      </c>
    </row>
    <row r="38" spans="1:5" x14ac:dyDescent="0.3">
      <c r="A38" t="s">
        <v>147</v>
      </c>
      <c r="B38" s="134" t="s">
        <v>522</v>
      </c>
      <c r="C38">
        <v>15216</v>
      </c>
      <c r="D38">
        <v>4021001601</v>
      </c>
      <c r="E38" t="s">
        <v>148</v>
      </c>
    </row>
    <row r="39" spans="1:5" x14ac:dyDescent="0.3">
      <c r="A39" t="s">
        <v>149</v>
      </c>
      <c r="D39" t="s">
        <v>150</v>
      </c>
      <c r="E39" t="s">
        <v>151</v>
      </c>
    </row>
    <row r="40" spans="1:5" x14ac:dyDescent="0.3">
      <c r="A40" t="s">
        <v>152</v>
      </c>
      <c r="B40" s="134" t="s">
        <v>523</v>
      </c>
      <c r="C40">
        <v>15183</v>
      </c>
      <c r="D40">
        <v>4020927137</v>
      </c>
      <c r="E40" t="s">
        <v>153</v>
      </c>
    </row>
    <row r="41" spans="1:5" x14ac:dyDescent="0.3">
      <c r="A41" t="s">
        <v>154</v>
      </c>
      <c r="B41" s="134" t="s">
        <v>155</v>
      </c>
      <c r="C41">
        <v>4742</v>
      </c>
      <c r="D41" t="s">
        <v>156</v>
      </c>
      <c r="E41" t="s">
        <v>157</v>
      </c>
    </row>
    <row r="42" spans="1:5" x14ac:dyDescent="0.3">
      <c r="A42" t="s">
        <v>158</v>
      </c>
      <c r="B42" s="134" t="s">
        <v>159</v>
      </c>
      <c r="C42">
        <v>4927</v>
      </c>
      <c r="D42" t="s">
        <v>160</v>
      </c>
      <c r="E42" t="s">
        <v>161</v>
      </c>
    </row>
    <row r="43" spans="1:5" x14ac:dyDescent="0.3">
      <c r="A43" t="s">
        <v>162</v>
      </c>
      <c r="E43" t="s">
        <v>163</v>
      </c>
    </row>
    <row r="44" spans="1:5" x14ac:dyDescent="0.3">
      <c r="A44" t="s">
        <v>164</v>
      </c>
      <c r="E44" t="s">
        <v>165</v>
      </c>
    </row>
    <row r="45" spans="1:5" x14ac:dyDescent="0.3">
      <c r="A45" t="s">
        <v>166</v>
      </c>
      <c r="B45" s="134" t="s">
        <v>167</v>
      </c>
      <c r="C45">
        <v>4053</v>
      </c>
      <c r="D45" t="s">
        <v>168</v>
      </c>
      <c r="E45" t="s">
        <v>169</v>
      </c>
    </row>
    <row r="46" spans="1:5" x14ac:dyDescent="0.3">
      <c r="A46" t="s">
        <v>170</v>
      </c>
      <c r="B46" s="134" t="s">
        <v>524</v>
      </c>
      <c r="C46">
        <v>15176</v>
      </c>
      <c r="D46">
        <v>4020918041</v>
      </c>
      <c r="E46" t="s">
        <v>171</v>
      </c>
    </row>
    <row r="47" spans="1:5" x14ac:dyDescent="0.3">
      <c r="A47" t="s">
        <v>172</v>
      </c>
      <c r="C47" t="s">
        <v>173</v>
      </c>
      <c r="E47" t="s">
        <v>174</v>
      </c>
    </row>
    <row r="48" spans="1:5" x14ac:dyDescent="0.3">
      <c r="A48" t="s">
        <v>175</v>
      </c>
      <c r="B48" s="134" t="s">
        <v>525</v>
      </c>
      <c r="C48">
        <v>15205</v>
      </c>
      <c r="D48">
        <v>4020974787</v>
      </c>
      <c r="E48" t="s">
        <v>176</v>
      </c>
    </row>
    <row r="49" spans="1:5" x14ac:dyDescent="0.3">
      <c r="A49" t="s">
        <v>177</v>
      </c>
      <c r="D49" t="s">
        <v>178</v>
      </c>
      <c r="E49" t="s">
        <v>179</v>
      </c>
    </row>
    <row r="50" spans="1:5" x14ac:dyDescent="0.3">
      <c r="A50" t="s">
        <v>180</v>
      </c>
      <c r="B50" s="134" t="s">
        <v>526</v>
      </c>
      <c r="C50">
        <v>15190</v>
      </c>
      <c r="D50">
        <v>4020934951</v>
      </c>
      <c r="E50" t="s">
        <v>181</v>
      </c>
    </row>
    <row r="51" spans="1:5" x14ac:dyDescent="0.3">
      <c r="A51" t="s">
        <v>182</v>
      </c>
      <c r="B51" s="134" t="s">
        <v>183</v>
      </c>
      <c r="C51">
        <v>4873</v>
      </c>
      <c r="D51" t="s">
        <v>184</v>
      </c>
      <c r="E51" t="s">
        <v>185</v>
      </c>
    </row>
    <row r="52" spans="1:5" x14ac:dyDescent="0.3">
      <c r="A52" t="s">
        <v>186</v>
      </c>
      <c r="B52" s="134" t="s">
        <v>187</v>
      </c>
      <c r="C52">
        <v>4861</v>
      </c>
      <c r="D52" t="s">
        <v>188</v>
      </c>
      <c r="E52" t="s">
        <v>189</v>
      </c>
    </row>
    <row r="53" spans="1:5" x14ac:dyDescent="0.3">
      <c r="A53" t="s">
        <v>190</v>
      </c>
      <c r="B53" s="134" t="s">
        <v>191</v>
      </c>
      <c r="C53">
        <v>3786</v>
      </c>
      <c r="D53" t="s">
        <v>192</v>
      </c>
      <c r="E53" t="s">
        <v>193</v>
      </c>
    </row>
    <row r="54" spans="1:5" x14ac:dyDescent="0.3">
      <c r="A54" t="s">
        <v>194</v>
      </c>
      <c r="B54" s="134" t="s">
        <v>195</v>
      </c>
      <c r="C54">
        <v>4726</v>
      </c>
      <c r="D54" t="s">
        <v>196</v>
      </c>
      <c r="E54" t="s">
        <v>197</v>
      </c>
    </row>
    <row r="55" spans="1:5" x14ac:dyDescent="0.3">
      <c r="A55" t="s">
        <v>198</v>
      </c>
      <c r="B55" s="134" t="s">
        <v>199</v>
      </c>
      <c r="C55">
        <v>4052</v>
      </c>
      <c r="E55" t="s">
        <v>200</v>
      </c>
    </row>
    <row r="56" spans="1:5" x14ac:dyDescent="0.3">
      <c r="A56" t="s">
        <v>201</v>
      </c>
      <c r="B56" s="134" t="s">
        <v>202</v>
      </c>
      <c r="C56">
        <v>4862</v>
      </c>
      <c r="D56" t="s">
        <v>203</v>
      </c>
      <c r="E56" t="s">
        <v>204</v>
      </c>
    </row>
    <row r="57" spans="1:5" x14ac:dyDescent="0.3">
      <c r="A57" t="s">
        <v>205</v>
      </c>
      <c r="B57" s="134" t="s">
        <v>206</v>
      </c>
      <c r="C57">
        <v>4724</v>
      </c>
      <c r="D57" t="s">
        <v>207</v>
      </c>
      <c r="E57" t="s">
        <v>208</v>
      </c>
    </row>
    <row r="58" spans="1:5" x14ac:dyDescent="0.3">
      <c r="A58" t="s">
        <v>209</v>
      </c>
      <c r="E58" t="s">
        <v>210</v>
      </c>
    </row>
    <row r="59" spans="1:5" x14ac:dyDescent="0.3">
      <c r="A59" t="s">
        <v>211</v>
      </c>
      <c r="B59" s="134" t="s">
        <v>212</v>
      </c>
      <c r="C59">
        <v>15133</v>
      </c>
      <c r="D59" t="s">
        <v>213</v>
      </c>
      <c r="E59" t="s">
        <v>214</v>
      </c>
    </row>
    <row r="60" spans="1:5" x14ac:dyDescent="0.3">
      <c r="A60" t="s">
        <v>215</v>
      </c>
      <c r="D60">
        <v>4020806367</v>
      </c>
      <c r="E60" t="s">
        <v>216</v>
      </c>
    </row>
    <row r="61" spans="1:5" x14ac:dyDescent="0.3">
      <c r="A61" t="s">
        <v>217</v>
      </c>
      <c r="B61" s="134" t="s">
        <v>218</v>
      </c>
      <c r="C61">
        <v>4031</v>
      </c>
      <c r="D61" t="s">
        <v>219</v>
      </c>
      <c r="E61" t="s">
        <v>220</v>
      </c>
    </row>
    <row r="62" spans="1:5" x14ac:dyDescent="0.3">
      <c r="A62" t="s">
        <v>221</v>
      </c>
      <c r="B62" s="134" t="s">
        <v>222</v>
      </c>
      <c r="C62">
        <v>3227</v>
      </c>
      <c r="D62" t="s">
        <v>223</v>
      </c>
      <c r="E62" t="s">
        <v>224</v>
      </c>
    </row>
    <row r="63" spans="1:5" x14ac:dyDescent="0.3">
      <c r="A63" t="s">
        <v>225</v>
      </c>
      <c r="B63" s="134" t="s">
        <v>226</v>
      </c>
      <c r="C63">
        <v>4059</v>
      </c>
      <c r="D63" t="s">
        <v>227</v>
      </c>
      <c r="E63" t="s">
        <v>228</v>
      </c>
    </row>
    <row r="64" spans="1:5" x14ac:dyDescent="0.3">
      <c r="A64" t="s">
        <v>229</v>
      </c>
      <c r="B64" s="134" t="s">
        <v>230</v>
      </c>
      <c r="C64">
        <v>4857</v>
      </c>
      <c r="D64" t="s">
        <v>231</v>
      </c>
      <c r="E64" t="s">
        <v>232</v>
      </c>
    </row>
    <row r="65" spans="1:5" x14ac:dyDescent="0.3">
      <c r="A65" t="s">
        <v>233</v>
      </c>
      <c r="B65" s="134" t="s">
        <v>527</v>
      </c>
      <c r="C65">
        <v>15178</v>
      </c>
      <c r="D65">
        <v>4020918341</v>
      </c>
      <c r="E65" t="s">
        <v>234</v>
      </c>
    </row>
    <row r="66" spans="1:5" x14ac:dyDescent="0.3">
      <c r="A66" t="s">
        <v>235</v>
      </c>
      <c r="B66" s="134" t="s">
        <v>236</v>
      </c>
      <c r="C66">
        <v>4725</v>
      </c>
      <c r="D66" t="s">
        <v>237</v>
      </c>
      <c r="E66" t="s">
        <v>238</v>
      </c>
    </row>
    <row r="67" spans="1:5" x14ac:dyDescent="0.3">
      <c r="A67" t="s">
        <v>239</v>
      </c>
      <c r="B67" s="134" t="s">
        <v>240</v>
      </c>
      <c r="C67">
        <v>4727</v>
      </c>
      <c r="D67" t="s">
        <v>241</v>
      </c>
      <c r="E67" t="s">
        <v>242</v>
      </c>
    </row>
    <row r="68" spans="1:5" x14ac:dyDescent="0.3">
      <c r="A68" t="s">
        <v>243</v>
      </c>
      <c r="B68" s="134" t="s">
        <v>244</v>
      </c>
      <c r="C68">
        <v>4089</v>
      </c>
      <c r="D68" t="s">
        <v>245</v>
      </c>
      <c r="E68" t="s">
        <v>246</v>
      </c>
    </row>
    <row r="69" spans="1:5" x14ac:dyDescent="0.3">
      <c r="A69" t="s">
        <v>247</v>
      </c>
      <c r="B69" s="134" t="s">
        <v>248</v>
      </c>
      <c r="C69">
        <v>4038</v>
      </c>
      <c r="D69" t="s">
        <v>249</v>
      </c>
      <c r="E69" t="s">
        <v>250</v>
      </c>
    </row>
    <row r="70" spans="1:5" x14ac:dyDescent="0.3">
      <c r="A70" t="s">
        <v>251</v>
      </c>
      <c r="B70" s="134" t="s">
        <v>528</v>
      </c>
      <c r="C70">
        <v>15207</v>
      </c>
      <c r="D70">
        <v>4020907443</v>
      </c>
      <c r="E70" t="s">
        <v>252</v>
      </c>
    </row>
    <row r="71" spans="1:5" x14ac:dyDescent="0.3">
      <c r="A71" t="s">
        <v>253</v>
      </c>
      <c r="B71" s="134" t="s">
        <v>254</v>
      </c>
      <c r="C71">
        <v>15173</v>
      </c>
      <c r="D71" t="s">
        <v>255</v>
      </c>
      <c r="E71" t="s">
        <v>256</v>
      </c>
    </row>
    <row r="72" spans="1:5" x14ac:dyDescent="0.3">
      <c r="A72" t="s">
        <v>257</v>
      </c>
      <c r="B72" s="134" t="s">
        <v>529</v>
      </c>
      <c r="C72">
        <v>15261</v>
      </c>
      <c r="D72">
        <v>4020769816</v>
      </c>
      <c r="E72" t="s">
        <v>258</v>
      </c>
    </row>
    <row r="73" spans="1:5" x14ac:dyDescent="0.3">
      <c r="A73" t="s">
        <v>259</v>
      </c>
      <c r="B73" s="134" t="s">
        <v>260</v>
      </c>
      <c r="C73">
        <v>4442</v>
      </c>
      <c r="D73" t="s">
        <v>261</v>
      </c>
      <c r="E73" t="s">
        <v>262</v>
      </c>
    </row>
    <row r="74" spans="1:5" x14ac:dyDescent="0.3">
      <c r="A74" t="s">
        <v>263</v>
      </c>
      <c r="B74" s="134" t="s">
        <v>530</v>
      </c>
      <c r="C74">
        <v>15175</v>
      </c>
      <c r="D74">
        <v>4020917998</v>
      </c>
      <c r="E74" t="s">
        <v>264</v>
      </c>
    </row>
    <row r="75" spans="1:5" x14ac:dyDescent="0.3">
      <c r="A75" t="s">
        <v>265</v>
      </c>
      <c r="D75" t="s">
        <v>266</v>
      </c>
      <c r="E75" t="s">
        <v>267</v>
      </c>
    </row>
    <row r="76" spans="1:5" x14ac:dyDescent="0.3">
      <c r="A76" t="s">
        <v>268</v>
      </c>
      <c r="B76" s="134" t="s">
        <v>269</v>
      </c>
      <c r="C76">
        <v>4029</v>
      </c>
      <c r="D76" t="s">
        <v>270</v>
      </c>
      <c r="E76" t="s">
        <v>271</v>
      </c>
    </row>
    <row r="77" spans="1:5" x14ac:dyDescent="0.3">
      <c r="A77" t="s">
        <v>272</v>
      </c>
      <c r="B77" s="134" t="s">
        <v>531</v>
      </c>
      <c r="C77">
        <v>15262</v>
      </c>
      <c r="D77">
        <v>4021063095</v>
      </c>
      <c r="E77" t="s">
        <v>273</v>
      </c>
    </row>
    <row r="78" spans="1:5" x14ac:dyDescent="0.3">
      <c r="A78" t="s">
        <v>274</v>
      </c>
      <c r="D78" t="s">
        <v>275</v>
      </c>
      <c r="E78" t="s">
        <v>276</v>
      </c>
    </row>
    <row r="79" spans="1:5" x14ac:dyDescent="0.3">
      <c r="A79" t="s">
        <v>277</v>
      </c>
      <c r="B79" s="134" t="s">
        <v>278</v>
      </c>
      <c r="C79">
        <v>4698</v>
      </c>
      <c r="D79" t="s">
        <v>279</v>
      </c>
      <c r="E79" t="s">
        <v>280</v>
      </c>
    </row>
    <row r="80" spans="1:5" x14ac:dyDescent="0.3">
      <c r="A80" t="s">
        <v>281</v>
      </c>
      <c r="D80">
        <v>4020918037</v>
      </c>
      <c r="E80" t="s">
        <v>282</v>
      </c>
    </row>
    <row r="81" spans="1:5" x14ac:dyDescent="0.3">
      <c r="A81" t="s">
        <v>283</v>
      </c>
      <c r="B81" s="134" t="s">
        <v>284</v>
      </c>
      <c r="C81">
        <v>4919</v>
      </c>
      <c r="D81" t="s">
        <v>285</v>
      </c>
      <c r="E81" t="s">
        <v>286</v>
      </c>
    </row>
    <row r="82" spans="1:5" x14ac:dyDescent="0.3">
      <c r="A82" t="s">
        <v>287</v>
      </c>
      <c r="E82" t="s">
        <v>288</v>
      </c>
    </row>
    <row r="83" spans="1:5" x14ac:dyDescent="0.3">
      <c r="A83" t="s">
        <v>289</v>
      </c>
      <c r="B83" s="134" t="s">
        <v>290</v>
      </c>
      <c r="C83">
        <v>4689</v>
      </c>
      <c r="D83" t="s">
        <v>291</v>
      </c>
      <c r="E83" t="s">
        <v>292</v>
      </c>
    </row>
    <row r="84" spans="1:5" x14ac:dyDescent="0.3">
      <c r="A84" t="s">
        <v>293</v>
      </c>
      <c r="D84" t="s">
        <v>294</v>
      </c>
      <c r="E84" t="s">
        <v>295</v>
      </c>
    </row>
    <row r="85" spans="1:5" x14ac:dyDescent="0.3">
      <c r="A85" t="s">
        <v>296</v>
      </c>
      <c r="B85" s="134" t="s">
        <v>297</v>
      </c>
      <c r="C85">
        <v>4465</v>
      </c>
      <c r="D85" t="s">
        <v>298</v>
      </c>
      <c r="E85" t="s">
        <v>299</v>
      </c>
    </row>
    <row r="86" spans="1:5" x14ac:dyDescent="0.3">
      <c r="A86" t="s">
        <v>300</v>
      </c>
      <c r="B86" s="134" t="s">
        <v>532</v>
      </c>
      <c r="C86">
        <v>15252</v>
      </c>
      <c r="E86" t="s">
        <v>301</v>
      </c>
    </row>
    <row r="87" spans="1:5" x14ac:dyDescent="0.3">
      <c r="A87" t="s">
        <v>302</v>
      </c>
      <c r="B87" s="134" t="s">
        <v>303</v>
      </c>
      <c r="C87">
        <v>3749</v>
      </c>
      <c r="D87" t="s">
        <v>304</v>
      </c>
      <c r="E87" t="s">
        <v>305</v>
      </c>
    </row>
    <row r="88" spans="1:5" x14ac:dyDescent="0.3">
      <c r="A88" t="s">
        <v>306</v>
      </c>
      <c r="B88" s="134" t="s">
        <v>307</v>
      </c>
      <c r="C88">
        <v>3337</v>
      </c>
      <c r="D88" t="s">
        <v>308</v>
      </c>
      <c r="E88" t="s">
        <v>309</v>
      </c>
    </row>
    <row r="89" spans="1:5" x14ac:dyDescent="0.3">
      <c r="A89" t="s">
        <v>310</v>
      </c>
      <c r="B89" s="134" t="s">
        <v>311</v>
      </c>
      <c r="C89">
        <v>4635</v>
      </c>
      <c r="D89" t="s">
        <v>312</v>
      </c>
      <c r="E89" t="s">
        <v>313</v>
      </c>
    </row>
    <row r="90" spans="1:5" x14ac:dyDescent="0.3">
      <c r="A90" t="s">
        <v>314</v>
      </c>
      <c r="B90" s="134" t="s">
        <v>533</v>
      </c>
      <c r="C90">
        <v>15180</v>
      </c>
      <c r="D90">
        <v>4020810381</v>
      </c>
      <c r="E90" t="s">
        <v>315</v>
      </c>
    </row>
    <row r="91" spans="1:5" x14ac:dyDescent="0.3">
      <c r="A91" t="s">
        <v>316</v>
      </c>
      <c r="B91" s="134" t="s">
        <v>317</v>
      </c>
      <c r="C91">
        <v>3784</v>
      </c>
      <c r="D91" t="s">
        <v>318</v>
      </c>
      <c r="E91" t="s">
        <v>319</v>
      </c>
    </row>
    <row r="92" spans="1:5" x14ac:dyDescent="0.3">
      <c r="A92" t="s">
        <v>320</v>
      </c>
      <c r="B92" s="134" t="s">
        <v>534</v>
      </c>
      <c r="C92">
        <v>15257</v>
      </c>
      <c r="E92" t="s">
        <v>321</v>
      </c>
    </row>
    <row r="93" spans="1:5" x14ac:dyDescent="0.3">
      <c r="A93" t="s">
        <v>322</v>
      </c>
      <c r="B93" s="134" t="s">
        <v>323</v>
      </c>
      <c r="C93">
        <v>4046</v>
      </c>
      <c r="D93" t="s">
        <v>324</v>
      </c>
      <c r="E93" t="s">
        <v>325</v>
      </c>
    </row>
    <row r="94" spans="1:5" x14ac:dyDescent="0.3">
      <c r="A94" t="s">
        <v>326</v>
      </c>
      <c r="B94" s="134" t="s">
        <v>327</v>
      </c>
      <c r="C94">
        <v>4735</v>
      </c>
      <c r="D94" t="s">
        <v>328</v>
      </c>
      <c r="E94" t="s">
        <v>329</v>
      </c>
    </row>
    <row r="95" spans="1:5" x14ac:dyDescent="0.3">
      <c r="A95" t="s">
        <v>330</v>
      </c>
      <c r="E95" t="s">
        <v>331</v>
      </c>
    </row>
    <row r="96" spans="1:5" x14ac:dyDescent="0.3">
      <c r="A96" t="s">
        <v>332</v>
      </c>
      <c r="B96" s="134" t="s">
        <v>333</v>
      </c>
      <c r="C96">
        <v>4831</v>
      </c>
      <c r="D96" t="s">
        <v>334</v>
      </c>
      <c r="E96" t="s">
        <v>335</v>
      </c>
    </row>
    <row r="97" spans="1:5" x14ac:dyDescent="0.3">
      <c r="A97" t="s">
        <v>336</v>
      </c>
      <c r="B97" s="134" t="s">
        <v>535</v>
      </c>
      <c r="C97">
        <v>15212</v>
      </c>
      <c r="D97">
        <v>4020806523</v>
      </c>
      <c r="E97" t="s">
        <v>337</v>
      </c>
    </row>
    <row r="98" spans="1:5" x14ac:dyDescent="0.3">
      <c r="A98" t="s">
        <v>338</v>
      </c>
      <c r="B98" s="134" t="s">
        <v>339</v>
      </c>
      <c r="C98">
        <v>4131</v>
      </c>
      <c r="D98" t="s">
        <v>340</v>
      </c>
      <c r="E98" t="s">
        <v>341</v>
      </c>
    </row>
    <row r="99" spans="1:5" x14ac:dyDescent="0.3">
      <c r="A99" t="s">
        <v>342</v>
      </c>
      <c r="B99" s="134" t="s">
        <v>343</v>
      </c>
      <c r="C99">
        <v>4830</v>
      </c>
      <c r="D99" t="s">
        <v>344</v>
      </c>
      <c r="E99" t="s">
        <v>345</v>
      </c>
    </row>
    <row r="100" spans="1:5" x14ac:dyDescent="0.3">
      <c r="A100" t="s">
        <v>346</v>
      </c>
      <c r="B100" s="134" t="s">
        <v>536</v>
      </c>
      <c r="C100">
        <v>15187</v>
      </c>
      <c r="D100">
        <v>4020934952</v>
      </c>
      <c r="E100" t="s">
        <v>347</v>
      </c>
    </row>
    <row r="101" spans="1:5" x14ac:dyDescent="0.3">
      <c r="A101" t="s">
        <v>348</v>
      </c>
      <c r="B101" s="134" t="s">
        <v>537</v>
      </c>
      <c r="C101">
        <v>15177</v>
      </c>
      <c r="D101">
        <v>4020918337</v>
      </c>
      <c r="E101" t="s">
        <v>349</v>
      </c>
    </row>
    <row r="102" spans="1:5" x14ac:dyDescent="0.3">
      <c r="A102" t="s">
        <v>350</v>
      </c>
      <c r="B102" s="134" t="s">
        <v>351</v>
      </c>
      <c r="C102">
        <v>4451</v>
      </c>
      <c r="D102" t="s">
        <v>352</v>
      </c>
      <c r="E102" t="s">
        <v>353</v>
      </c>
    </row>
    <row r="103" spans="1:5" x14ac:dyDescent="0.3">
      <c r="A103" t="s">
        <v>354</v>
      </c>
      <c r="B103" s="134" t="s">
        <v>355</v>
      </c>
      <c r="C103">
        <v>15147</v>
      </c>
      <c r="D103" t="s">
        <v>356</v>
      </c>
      <c r="E103" t="s">
        <v>357</v>
      </c>
    </row>
    <row r="104" spans="1:5" x14ac:dyDescent="0.3">
      <c r="A104" t="s">
        <v>358</v>
      </c>
      <c r="E104" t="s">
        <v>359</v>
      </c>
    </row>
    <row r="105" spans="1:5" x14ac:dyDescent="0.3">
      <c r="A105" t="s">
        <v>360</v>
      </c>
      <c r="B105" s="134" t="s">
        <v>361</v>
      </c>
      <c r="C105">
        <v>4548</v>
      </c>
      <c r="D105" t="s">
        <v>362</v>
      </c>
      <c r="E105" t="s">
        <v>363</v>
      </c>
    </row>
    <row r="106" spans="1:5" x14ac:dyDescent="0.3">
      <c r="A106" t="s">
        <v>364</v>
      </c>
      <c r="D106" t="s">
        <v>365</v>
      </c>
      <c r="E106" t="s">
        <v>366</v>
      </c>
    </row>
    <row r="107" spans="1:5" x14ac:dyDescent="0.3">
      <c r="A107" t="s">
        <v>367</v>
      </c>
      <c r="D107" t="s">
        <v>368</v>
      </c>
      <c r="E107" t="s">
        <v>369</v>
      </c>
    </row>
    <row r="108" spans="1:5" x14ac:dyDescent="0.3">
      <c r="A108" t="s">
        <v>370</v>
      </c>
      <c r="B108" s="134" t="s">
        <v>371</v>
      </c>
      <c r="C108">
        <v>4914</v>
      </c>
      <c r="D108" t="s">
        <v>372</v>
      </c>
      <c r="E108" t="s">
        <v>373</v>
      </c>
    </row>
    <row r="109" spans="1:5" x14ac:dyDescent="0.3">
      <c r="A109" t="s">
        <v>374</v>
      </c>
      <c r="B109" s="134" t="s">
        <v>375</v>
      </c>
      <c r="C109">
        <v>4352</v>
      </c>
      <c r="D109" t="s">
        <v>376</v>
      </c>
      <c r="E109" t="s">
        <v>377</v>
      </c>
    </row>
    <row r="110" spans="1:5" x14ac:dyDescent="0.3">
      <c r="A110" t="s">
        <v>378</v>
      </c>
      <c r="B110" s="134" t="s">
        <v>538</v>
      </c>
      <c r="C110">
        <v>15195</v>
      </c>
      <c r="D110">
        <v>4020941609</v>
      </c>
      <c r="E110" t="s">
        <v>379</v>
      </c>
    </row>
    <row r="111" spans="1:5" x14ac:dyDescent="0.3">
      <c r="A111" t="s">
        <v>380</v>
      </c>
      <c r="B111" s="134" t="s">
        <v>539</v>
      </c>
      <c r="C111">
        <v>15193</v>
      </c>
      <c r="D111">
        <v>4020941611</v>
      </c>
      <c r="E111" t="s">
        <v>381</v>
      </c>
    </row>
    <row r="112" spans="1:5" x14ac:dyDescent="0.3">
      <c r="A112" t="s">
        <v>382</v>
      </c>
      <c r="B112" s="134" t="s">
        <v>540</v>
      </c>
      <c r="C112">
        <v>15223</v>
      </c>
      <c r="D112">
        <v>4117897497</v>
      </c>
      <c r="E112" t="s">
        <v>383</v>
      </c>
    </row>
    <row r="113" spans="1:5" x14ac:dyDescent="0.3">
      <c r="A113" t="s">
        <v>384</v>
      </c>
      <c r="B113" s="134" t="s">
        <v>385</v>
      </c>
      <c r="C113">
        <v>4551</v>
      </c>
      <c r="D113" t="s">
        <v>386</v>
      </c>
      <c r="E113" t="s">
        <v>387</v>
      </c>
    </row>
    <row r="114" spans="1:5" x14ac:dyDescent="0.3">
      <c r="A114" t="s">
        <v>388</v>
      </c>
      <c r="B114" s="134" t="s">
        <v>541</v>
      </c>
      <c r="C114">
        <v>15208</v>
      </c>
      <c r="D114">
        <v>4020976076</v>
      </c>
      <c r="E114" t="s">
        <v>389</v>
      </c>
    </row>
    <row r="115" spans="1:5" x14ac:dyDescent="0.3">
      <c r="A115" t="s">
        <v>390</v>
      </c>
      <c r="B115" s="134" t="s">
        <v>542</v>
      </c>
      <c r="C115">
        <v>15202</v>
      </c>
      <c r="D115">
        <v>4115207609</v>
      </c>
      <c r="E115" t="s">
        <v>391</v>
      </c>
    </row>
    <row r="116" spans="1:5" x14ac:dyDescent="0.3">
      <c r="A116" t="s">
        <v>392</v>
      </c>
      <c r="E116" t="s">
        <v>393</v>
      </c>
    </row>
    <row r="117" spans="1:5" x14ac:dyDescent="0.3">
      <c r="A117" t="s">
        <v>394</v>
      </c>
      <c r="B117" s="134" t="s">
        <v>395</v>
      </c>
      <c r="C117">
        <v>4360</v>
      </c>
      <c r="D117" t="s">
        <v>396</v>
      </c>
      <c r="E117" t="s">
        <v>397</v>
      </c>
    </row>
    <row r="118" spans="1:5" x14ac:dyDescent="0.3">
      <c r="A118" t="s">
        <v>398</v>
      </c>
      <c r="B118" s="134" t="s">
        <v>399</v>
      </c>
      <c r="C118">
        <v>4127</v>
      </c>
      <c r="D118" t="s">
        <v>400</v>
      </c>
      <c r="E118" t="s">
        <v>401</v>
      </c>
    </row>
    <row r="119" spans="1:5" x14ac:dyDescent="0.3">
      <c r="A119" t="s">
        <v>402</v>
      </c>
      <c r="D119" t="s">
        <v>403</v>
      </c>
      <c r="E119" t="s">
        <v>404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98"/>
  <sheetViews>
    <sheetView workbookViewId="0">
      <selection activeCell="F8" sqref="F8"/>
    </sheetView>
  </sheetViews>
  <sheetFormatPr defaultColWidth="9.109375" defaultRowHeight="15" x14ac:dyDescent="0.25"/>
  <cols>
    <col min="1" max="2" width="9.109375" style="108" customWidth="1"/>
    <col min="3" max="3" width="19.33203125" style="108" customWidth="1"/>
    <col min="4" max="4" width="21.88671875" style="108" customWidth="1"/>
    <col min="5" max="5" width="35.44140625" style="108" customWidth="1"/>
    <col min="6" max="6" width="16.6640625" style="123" customWidth="1"/>
    <col min="7" max="9" width="9.109375" style="108"/>
    <col min="10" max="10" width="9.44140625" style="108" bestFit="1" customWidth="1"/>
    <col min="11" max="16384" width="9.109375" style="108"/>
  </cols>
  <sheetData>
    <row r="3" spans="2:10" x14ac:dyDescent="0.25">
      <c r="B3" s="133" t="s">
        <v>415</v>
      </c>
      <c r="C3" s="133"/>
      <c r="D3" s="133"/>
      <c r="E3" s="133"/>
      <c r="F3" s="133"/>
    </row>
    <row r="5" spans="2:10" x14ac:dyDescent="0.25">
      <c r="B5" s="109" t="s">
        <v>2</v>
      </c>
      <c r="C5" s="109" t="s">
        <v>416</v>
      </c>
      <c r="D5" s="109" t="s">
        <v>417</v>
      </c>
      <c r="E5" s="109" t="s">
        <v>418</v>
      </c>
      <c r="F5" s="110" t="s">
        <v>15</v>
      </c>
    </row>
    <row r="6" spans="2:10" x14ac:dyDescent="0.25">
      <c r="B6" s="107"/>
      <c r="C6" s="111" t="s">
        <v>419</v>
      </c>
      <c r="D6" s="109"/>
      <c r="E6" s="109"/>
      <c r="F6" s="110"/>
    </row>
    <row r="7" spans="2:10" x14ac:dyDescent="0.25">
      <c r="B7" s="107"/>
      <c r="C7" s="111"/>
      <c r="D7" s="109"/>
      <c r="E7" s="109"/>
      <c r="F7" s="110"/>
    </row>
    <row r="8" spans="2:10" x14ac:dyDescent="0.25">
      <c r="B8" s="107">
        <v>1</v>
      </c>
      <c r="C8" s="112" t="s">
        <v>420</v>
      </c>
      <c r="D8" s="113">
        <v>20415610371</v>
      </c>
      <c r="E8" s="48" t="s">
        <v>31</v>
      </c>
      <c r="F8" s="114">
        <f>ROUND(VLOOKUP(E8,'[1]MILL STAFF'!G5:AC123,23,0),0)</f>
        <v>16687</v>
      </c>
      <c r="J8" s="115"/>
    </row>
    <row r="9" spans="2:10" x14ac:dyDescent="0.25">
      <c r="B9" s="107">
        <v>2</v>
      </c>
      <c r="C9" s="112" t="s">
        <v>420</v>
      </c>
      <c r="D9" s="107">
        <v>20435235587</v>
      </c>
      <c r="E9" s="48" t="s">
        <v>34</v>
      </c>
      <c r="F9" s="114">
        <f>ROUND(VLOOKUP(E9,'[1]MILL STAFF'!G6:AC124,23,0),0)</f>
        <v>23817</v>
      </c>
      <c r="J9" s="115"/>
    </row>
    <row r="10" spans="2:10" x14ac:dyDescent="0.25">
      <c r="B10" s="107">
        <v>3</v>
      </c>
      <c r="C10" s="112" t="s">
        <v>421</v>
      </c>
      <c r="D10" s="116" t="s">
        <v>422</v>
      </c>
      <c r="E10" s="48" t="s">
        <v>37</v>
      </c>
      <c r="F10" s="114">
        <f>ROUND(VLOOKUP(E10,'[1]MILL STAFF'!G7:AC125,23,0),0)</f>
        <v>11257</v>
      </c>
      <c r="J10" s="115"/>
    </row>
    <row r="11" spans="2:10" x14ac:dyDescent="0.25">
      <c r="B11" s="107">
        <v>4</v>
      </c>
      <c r="C11" s="112" t="s">
        <v>420</v>
      </c>
      <c r="D11" s="113">
        <v>37187771759</v>
      </c>
      <c r="E11" s="48" t="s">
        <v>44</v>
      </c>
      <c r="F11" s="114">
        <f>ROUND(VLOOKUP(E11,'[1]MILL STAFF'!G8:AC126,23,0),0)</f>
        <v>10030</v>
      </c>
      <c r="J11" s="115"/>
    </row>
    <row r="12" spans="2:10" x14ac:dyDescent="0.25">
      <c r="B12" s="107">
        <v>5</v>
      </c>
      <c r="C12" s="112" t="s">
        <v>420</v>
      </c>
      <c r="D12" s="113">
        <v>37187705481</v>
      </c>
      <c r="E12" s="48" t="s">
        <v>48</v>
      </c>
      <c r="F12" s="114">
        <f>ROUND(VLOOKUP(E12,'[1]MILL STAFF'!G9:AC127,23,0),0)</f>
        <v>11169</v>
      </c>
      <c r="J12" s="115"/>
    </row>
    <row r="13" spans="2:10" x14ac:dyDescent="0.25">
      <c r="B13" s="107">
        <v>6</v>
      </c>
      <c r="C13" s="112" t="s">
        <v>420</v>
      </c>
      <c r="D13" s="113">
        <v>20415610177</v>
      </c>
      <c r="E13" s="48" t="s">
        <v>53</v>
      </c>
      <c r="F13" s="114">
        <f>ROUND(VLOOKUP(E13,'[1]MILL STAFF'!G10:AC128,23,0),0)</f>
        <v>6441</v>
      </c>
    </row>
    <row r="14" spans="2:10" x14ac:dyDescent="0.25">
      <c r="B14" s="107">
        <v>7</v>
      </c>
      <c r="C14" s="112" t="s">
        <v>423</v>
      </c>
      <c r="D14" s="116" t="s">
        <v>424</v>
      </c>
      <c r="E14" s="48" t="s">
        <v>55</v>
      </c>
      <c r="F14" s="114">
        <f>ROUND(VLOOKUP(E14,'[1]MILL STAFF'!G11:AC129,23,0),0)</f>
        <v>18244</v>
      </c>
    </row>
    <row r="15" spans="2:10" x14ac:dyDescent="0.25">
      <c r="B15" s="107">
        <v>8</v>
      </c>
      <c r="C15" s="112" t="s">
        <v>420</v>
      </c>
      <c r="D15" s="113">
        <v>37181870790</v>
      </c>
      <c r="E15" s="48" t="s">
        <v>59</v>
      </c>
      <c r="F15" s="114">
        <f>ROUND(VLOOKUP(E15,'[1]MILL STAFF'!G12:AC130,23,0),0)</f>
        <v>11516</v>
      </c>
    </row>
    <row r="16" spans="2:10" x14ac:dyDescent="0.25">
      <c r="B16" s="107">
        <v>9</v>
      </c>
      <c r="C16" s="112" t="s">
        <v>420</v>
      </c>
      <c r="D16" s="113">
        <v>20435235598</v>
      </c>
      <c r="E16" s="48" t="s">
        <v>64</v>
      </c>
      <c r="F16" s="114">
        <f>ROUND(VLOOKUP(E16,'[1]MILL STAFF'!G13:AC131,23,0),0)</f>
        <v>8509</v>
      </c>
    </row>
    <row r="17" spans="2:6" x14ac:dyDescent="0.25">
      <c r="B17" s="107">
        <v>10</v>
      </c>
      <c r="C17" s="112" t="s">
        <v>420</v>
      </c>
      <c r="D17" s="113">
        <v>20435235837</v>
      </c>
      <c r="E17" s="48" t="s">
        <v>68</v>
      </c>
      <c r="F17" s="114">
        <f>ROUND(VLOOKUP(E17,'[1]MILL STAFF'!G14:AC132,23,0),0)</f>
        <v>25438</v>
      </c>
    </row>
    <row r="18" spans="2:6" x14ac:dyDescent="0.25">
      <c r="B18" s="107">
        <v>11</v>
      </c>
      <c r="C18" s="112" t="s">
        <v>420</v>
      </c>
      <c r="D18" s="113">
        <v>20415610100</v>
      </c>
      <c r="E18" s="48" t="s">
        <v>224</v>
      </c>
      <c r="F18" s="114">
        <f>ROUND(VLOOKUP(E18,'[1]MILL STAFF'!G15:AC133,23,0),0)</f>
        <v>13449</v>
      </c>
    </row>
    <row r="19" spans="2:6" x14ac:dyDescent="0.25">
      <c r="B19" s="107">
        <v>12</v>
      </c>
      <c r="C19" s="112" t="s">
        <v>425</v>
      </c>
      <c r="D19" s="113">
        <v>40733743706</v>
      </c>
      <c r="E19" s="48" t="s">
        <v>101</v>
      </c>
      <c r="F19" s="114">
        <f>ROUND(VLOOKUP(E19,'[1]MILL STAFF'!G16:AC134,23,0),0)</f>
        <v>6255</v>
      </c>
    </row>
    <row r="20" spans="2:6" x14ac:dyDescent="0.25">
      <c r="B20" s="107">
        <v>13</v>
      </c>
      <c r="C20" s="112" t="s">
        <v>420</v>
      </c>
      <c r="D20" s="113">
        <v>38724315361</v>
      </c>
      <c r="E20" s="48" t="s">
        <v>81</v>
      </c>
      <c r="F20" s="114">
        <f>ROUND(VLOOKUP(E20,'[1]MILL STAFF'!G17:AC135,23,0),0)</f>
        <v>20146</v>
      </c>
    </row>
    <row r="21" spans="2:6" x14ac:dyDescent="0.25">
      <c r="B21" s="107">
        <v>14</v>
      </c>
      <c r="C21" s="112" t="s">
        <v>420</v>
      </c>
      <c r="D21" s="113">
        <v>37181885038</v>
      </c>
      <c r="E21" s="48" t="s">
        <v>87</v>
      </c>
      <c r="F21" s="114">
        <f>ROUND(VLOOKUP(E21,'[1]MILL STAFF'!G18:AC136,23,0),0)</f>
        <v>19452</v>
      </c>
    </row>
    <row r="22" spans="2:6" x14ac:dyDescent="0.25">
      <c r="B22" s="107">
        <v>15</v>
      </c>
      <c r="C22" s="112" t="s">
        <v>420</v>
      </c>
      <c r="D22" s="113">
        <v>37243580569</v>
      </c>
      <c r="E22" s="48" t="s">
        <v>91</v>
      </c>
      <c r="F22" s="114">
        <f>ROUND(VLOOKUP(E22,'[1]MILL STAFF'!G19:AC137,23,0),0)</f>
        <v>8265</v>
      </c>
    </row>
    <row r="23" spans="2:6" x14ac:dyDescent="0.25">
      <c r="B23" s="107">
        <v>16</v>
      </c>
      <c r="C23" s="112" t="s">
        <v>420</v>
      </c>
      <c r="D23" s="113">
        <v>37274019244</v>
      </c>
      <c r="E23" s="48" t="s">
        <v>95</v>
      </c>
      <c r="F23" s="114">
        <f>ROUND(VLOOKUP(E23,'[1]MILL STAFF'!G20:AC138,23,0),0)</f>
        <v>13169</v>
      </c>
    </row>
    <row r="24" spans="2:6" x14ac:dyDescent="0.25">
      <c r="B24" s="107">
        <v>18</v>
      </c>
      <c r="C24" s="112" t="s">
        <v>420</v>
      </c>
      <c r="D24" s="113">
        <v>37274217804</v>
      </c>
      <c r="E24" s="48" t="s">
        <v>99</v>
      </c>
      <c r="F24" s="114">
        <f>ROUND(VLOOKUP(E24,'[1]MILL STAFF'!G21:AC139,23,0),0)</f>
        <v>14758</v>
      </c>
    </row>
    <row r="25" spans="2:6" x14ac:dyDescent="0.25">
      <c r="B25" s="107">
        <v>19</v>
      </c>
      <c r="C25" s="112" t="s">
        <v>420</v>
      </c>
      <c r="D25" s="113">
        <v>37179951335</v>
      </c>
      <c r="E25" s="48" t="s">
        <v>109</v>
      </c>
      <c r="F25" s="114">
        <f>ROUND(VLOOKUP(E25,'[1]MILL STAFF'!G22:AC140,23,0),0)</f>
        <v>10148</v>
      </c>
    </row>
    <row r="26" spans="2:6" x14ac:dyDescent="0.25">
      <c r="B26" s="107">
        <v>20</v>
      </c>
      <c r="C26" s="112" t="s">
        <v>420</v>
      </c>
      <c r="D26" s="113">
        <v>20473061261</v>
      </c>
      <c r="E26" s="48" t="s">
        <v>105</v>
      </c>
      <c r="F26" s="114">
        <f>ROUND(VLOOKUP(E26,'[1]MILL STAFF'!G23:AC141,23,0),0)</f>
        <v>13274</v>
      </c>
    </row>
    <row r="27" spans="2:6" x14ac:dyDescent="0.25">
      <c r="B27" s="107">
        <v>21</v>
      </c>
      <c r="C27" s="112" t="s">
        <v>426</v>
      </c>
      <c r="D27" s="116" t="s">
        <v>427</v>
      </c>
      <c r="E27" s="48" t="s">
        <v>112</v>
      </c>
      <c r="F27" s="114">
        <f>ROUND(VLOOKUP(E27,'[1]MILL STAFF'!G24:AC142,23,0),0)</f>
        <v>12263</v>
      </c>
    </row>
    <row r="28" spans="2:6" x14ac:dyDescent="0.25">
      <c r="B28" s="107">
        <v>22</v>
      </c>
      <c r="C28" s="112" t="s">
        <v>420</v>
      </c>
      <c r="D28" s="113">
        <v>20415610304</v>
      </c>
      <c r="E28" s="48" t="s">
        <v>118</v>
      </c>
      <c r="F28" s="114">
        <f>ROUND(VLOOKUP(E28,'[1]MILL STAFF'!G25:AC143,23,0),0)</f>
        <v>12381</v>
      </c>
    </row>
    <row r="29" spans="2:6" x14ac:dyDescent="0.25">
      <c r="B29" s="107">
        <v>23</v>
      </c>
      <c r="C29" s="112" t="s">
        <v>420</v>
      </c>
      <c r="D29" s="113">
        <v>37274154807</v>
      </c>
      <c r="E29" s="48" t="s">
        <v>122</v>
      </c>
      <c r="F29" s="114">
        <f>ROUND(VLOOKUP(E29,'[1]MILL STAFF'!G26:AC144,23,0),0)</f>
        <v>20453</v>
      </c>
    </row>
    <row r="30" spans="2:6" x14ac:dyDescent="0.25">
      <c r="B30" s="107">
        <v>24</v>
      </c>
      <c r="C30" s="112" t="s">
        <v>420</v>
      </c>
      <c r="D30" s="113">
        <v>37179919812</v>
      </c>
      <c r="E30" s="48" t="s">
        <v>132</v>
      </c>
      <c r="F30" s="114">
        <f>ROUND(VLOOKUP(E30,'[1]MILL STAFF'!G27:AC145,23,0),0)</f>
        <v>10699</v>
      </c>
    </row>
    <row r="31" spans="2:6" x14ac:dyDescent="0.25">
      <c r="B31" s="107">
        <v>25</v>
      </c>
      <c r="C31" s="112" t="s">
        <v>420</v>
      </c>
      <c r="D31" s="107">
        <v>38617379666</v>
      </c>
      <c r="E31" s="48" t="s">
        <v>140</v>
      </c>
      <c r="F31" s="114">
        <f>ROUND(VLOOKUP(E31,'[1]MILL STAFF'!G28:AC146,23,0),0)</f>
        <v>7216</v>
      </c>
    </row>
    <row r="32" spans="2:6" x14ac:dyDescent="0.25">
      <c r="B32" s="107">
        <v>26</v>
      </c>
      <c r="C32" s="112" t="s">
        <v>420</v>
      </c>
      <c r="D32" s="113">
        <v>20415610133</v>
      </c>
      <c r="E32" s="48" t="s">
        <v>144</v>
      </c>
      <c r="F32" s="114">
        <f>ROUND(VLOOKUP(E32,'[1]MILL STAFF'!G29:AC147,23,0),0)</f>
        <v>12776</v>
      </c>
    </row>
    <row r="33" spans="2:6" x14ac:dyDescent="0.25">
      <c r="B33" s="107">
        <v>27</v>
      </c>
      <c r="C33" s="112" t="s">
        <v>420</v>
      </c>
      <c r="D33" s="113">
        <v>38617802584</v>
      </c>
      <c r="E33" s="48" t="s">
        <v>157</v>
      </c>
      <c r="F33" s="114">
        <f>ROUND(VLOOKUP(E33,'[1]MILL STAFF'!G30:AC148,23,0),0)</f>
        <v>6431</v>
      </c>
    </row>
    <row r="34" spans="2:6" x14ac:dyDescent="0.25">
      <c r="B34" s="107">
        <v>28</v>
      </c>
      <c r="C34" s="117" t="s">
        <v>428</v>
      </c>
      <c r="D34" s="113">
        <v>34767026037</v>
      </c>
      <c r="E34" s="48" t="s">
        <v>161</v>
      </c>
      <c r="F34" s="114">
        <f>ROUND(VLOOKUP(E34,'[1]MILL STAFF'!G31:AC149,23,0),0)</f>
        <v>14085</v>
      </c>
    </row>
    <row r="35" spans="2:6" x14ac:dyDescent="0.25">
      <c r="B35" s="107">
        <v>29</v>
      </c>
      <c r="C35" s="112" t="s">
        <v>429</v>
      </c>
      <c r="D35" s="116" t="s">
        <v>430</v>
      </c>
      <c r="E35" s="48" t="s">
        <v>163</v>
      </c>
      <c r="F35" s="114">
        <f>ROUND(VLOOKUP(E35,'[1]MILL STAFF'!G32:AC150,23,0),0)</f>
        <v>24124</v>
      </c>
    </row>
    <row r="36" spans="2:6" x14ac:dyDescent="0.25">
      <c r="B36" s="107">
        <v>30</v>
      </c>
      <c r="C36" s="112" t="s">
        <v>420</v>
      </c>
      <c r="D36" s="113">
        <v>20415610348</v>
      </c>
      <c r="E36" s="48" t="s">
        <v>169</v>
      </c>
      <c r="F36" s="114">
        <f>ROUND(VLOOKUP(E36,'[1]MILL STAFF'!G33:AC151,23,0),0)</f>
        <v>8745</v>
      </c>
    </row>
    <row r="37" spans="2:6" x14ac:dyDescent="0.25">
      <c r="B37" s="107">
        <v>31</v>
      </c>
      <c r="C37" s="112" t="s">
        <v>431</v>
      </c>
      <c r="D37" s="116" t="s">
        <v>432</v>
      </c>
      <c r="E37" s="48" t="s">
        <v>174</v>
      </c>
      <c r="F37" s="114">
        <f>ROUND(VLOOKUP(E37,'[1]MILL STAFF'!G34:AC152,23,0),0)</f>
        <v>24263</v>
      </c>
    </row>
    <row r="38" spans="2:6" x14ac:dyDescent="0.25">
      <c r="B38" s="107">
        <v>32</v>
      </c>
      <c r="C38" s="112" t="s">
        <v>420</v>
      </c>
      <c r="D38" s="113">
        <v>37285301077</v>
      </c>
      <c r="E38" s="118" t="s">
        <v>185</v>
      </c>
      <c r="F38" s="114">
        <f>ROUND(VLOOKUP(E38,'[1]MILL STAFF'!G35:AC153,23,0),0)</f>
        <v>2743</v>
      </c>
    </row>
    <row r="39" spans="2:6" x14ac:dyDescent="0.25">
      <c r="B39" s="107">
        <v>33</v>
      </c>
      <c r="C39" s="112" t="s">
        <v>420</v>
      </c>
      <c r="D39" s="113">
        <v>37181866229</v>
      </c>
      <c r="E39" s="48" t="s">
        <v>193</v>
      </c>
      <c r="F39" s="114">
        <f>ROUND(VLOOKUP(E39,'[1]MILL STAFF'!G36:AC154,23,0),0)</f>
        <v>9831</v>
      </c>
    </row>
    <row r="40" spans="2:6" x14ac:dyDescent="0.25">
      <c r="B40" s="107">
        <v>34</v>
      </c>
      <c r="C40" s="112" t="s">
        <v>420</v>
      </c>
      <c r="D40" s="113">
        <v>20415609365</v>
      </c>
      <c r="E40" s="48" t="s">
        <v>197</v>
      </c>
      <c r="F40" s="114">
        <f>ROUND(VLOOKUP(E40,'[1]MILL STAFF'!G37:AC155,23,0),0)</f>
        <v>10381</v>
      </c>
    </row>
    <row r="41" spans="2:6" x14ac:dyDescent="0.25">
      <c r="B41" s="107">
        <v>35</v>
      </c>
      <c r="C41" s="112" t="s">
        <v>420</v>
      </c>
      <c r="D41" s="113">
        <v>37274018014</v>
      </c>
      <c r="E41" s="48" t="s">
        <v>200</v>
      </c>
      <c r="F41" s="114">
        <f>ROUND(VLOOKUP(E41,'[1]MILL STAFF'!G38:AC156,23,0),0)</f>
        <v>27076</v>
      </c>
    </row>
    <row r="42" spans="2:6" x14ac:dyDescent="0.25">
      <c r="B42" s="107">
        <v>36</v>
      </c>
      <c r="C42" s="112" t="s">
        <v>420</v>
      </c>
      <c r="D42" s="113">
        <v>37179927528</v>
      </c>
      <c r="E42" s="48" t="s">
        <v>204</v>
      </c>
      <c r="F42" s="114">
        <f>ROUND(VLOOKUP(E42,'[1]MILL STAFF'!G39:AC157,23,0),0)</f>
        <v>15455</v>
      </c>
    </row>
    <row r="43" spans="2:6" x14ac:dyDescent="0.25">
      <c r="B43" s="107">
        <v>37</v>
      </c>
      <c r="C43" s="112" t="s">
        <v>420</v>
      </c>
      <c r="D43" s="113">
        <v>37181891788</v>
      </c>
      <c r="E43" s="48" t="s">
        <v>208</v>
      </c>
      <c r="F43" s="114">
        <f>ROUND(VLOOKUP(E43,'[1]MILL STAFF'!G40:AC158,23,0),0)</f>
        <v>10648</v>
      </c>
    </row>
    <row r="44" spans="2:6" x14ac:dyDescent="0.25">
      <c r="B44" s="107">
        <v>38</v>
      </c>
      <c r="C44" s="112" t="s">
        <v>420</v>
      </c>
      <c r="D44" s="113">
        <v>38724122970</v>
      </c>
      <c r="E44" s="48" t="s">
        <v>214</v>
      </c>
      <c r="F44" s="114">
        <f>ROUND(VLOOKUP(E44,'[1]MILL STAFF'!G41:AC159,23,0),0)</f>
        <v>12052</v>
      </c>
    </row>
    <row r="45" spans="2:6" x14ac:dyDescent="0.25">
      <c r="B45" s="107">
        <v>39</v>
      </c>
      <c r="C45" s="112" t="s">
        <v>420</v>
      </c>
      <c r="D45" s="116" t="s">
        <v>433</v>
      </c>
      <c r="E45" s="48" t="s">
        <v>216</v>
      </c>
      <c r="F45" s="114">
        <f>ROUND(VLOOKUP(E45,'[1]MILL STAFF'!G42:AC160,23,0),0)</f>
        <v>7488</v>
      </c>
    </row>
    <row r="46" spans="2:6" x14ac:dyDescent="0.25">
      <c r="B46" s="107">
        <v>40</v>
      </c>
      <c r="C46" s="112" t="s">
        <v>420</v>
      </c>
      <c r="D46" s="113">
        <v>37181854939</v>
      </c>
      <c r="E46" s="48" t="s">
        <v>220</v>
      </c>
      <c r="F46" s="114">
        <f>ROUND(VLOOKUP(E46,'[1]MILL STAFF'!G43:AC161,23,0),0)</f>
        <v>11286</v>
      </c>
    </row>
    <row r="47" spans="2:6" x14ac:dyDescent="0.25">
      <c r="B47" s="107">
        <v>41</v>
      </c>
      <c r="C47" s="112" t="s">
        <v>420</v>
      </c>
      <c r="D47" s="113">
        <v>37179931034</v>
      </c>
      <c r="E47" s="48" t="s">
        <v>228</v>
      </c>
      <c r="F47" s="114">
        <f>ROUND(VLOOKUP(E47,'[1]MILL STAFF'!G44:AC162,23,0),0)</f>
        <v>17845</v>
      </c>
    </row>
    <row r="48" spans="2:6" x14ac:dyDescent="0.25">
      <c r="B48" s="107">
        <v>42</v>
      </c>
      <c r="C48" s="112" t="s">
        <v>420</v>
      </c>
      <c r="D48" s="113">
        <v>20415610122</v>
      </c>
      <c r="E48" s="48" t="s">
        <v>232</v>
      </c>
      <c r="F48" s="114">
        <f>ROUND(VLOOKUP(E48,'[1]MILL STAFF'!G45:AC163,23,0),0)</f>
        <v>8775</v>
      </c>
    </row>
    <row r="49" spans="2:6" x14ac:dyDescent="0.25">
      <c r="B49" s="107">
        <v>43</v>
      </c>
      <c r="C49" s="112" t="s">
        <v>420</v>
      </c>
      <c r="D49" s="113">
        <v>37179952601</v>
      </c>
      <c r="E49" s="48" t="s">
        <v>238</v>
      </c>
      <c r="F49" s="114">
        <f>ROUND(VLOOKUP(E49,'[1]MILL STAFF'!G46:AC164,23,0),0)</f>
        <v>11923</v>
      </c>
    </row>
    <row r="50" spans="2:6" x14ac:dyDescent="0.25">
      <c r="B50" s="107">
        <v>44</v>
      </c>
      <c r="C50" s="112" t="s">
        <v>420</v>
      </c>
      <c r="D50" s="113">
        <v>37181873804</v>
      </c>
      <c r="E50" s="48" t="s">
        <v>242</v>
      </c>
      <c r="F50" s="114">
        <f>ROUND(VLOOKUP(E50,'[1]MILL STAFF'!G47:AC165,23,0),0)</f>
        <v>7891</v>
      </c>
    </row>
    <row r="51" spans="2:6" x14ac:dyDescent="0.25">
      <c r="B51" s="107">
        <v>45</v>
      </c>
      <c r="C51" s="112" t="s">
        <v>420</v>
      </c>
      <c r="D51" s="113">
        <v>20415610315</v>
      </c>
      <c r="E51" s="48" t="s">
        <v>246</v>
      </c>
      <c r="F51" s="114">
        <f>ROUND(VLOOKUP(E51,'[1]MILL STAFF'!G48:AC166,23,0),0)</f>
        <v>17244</v>
      </c>
    </row>
    <row r="52" spans="2:6" x14ac:dyDescent="0.25">
      <c r="B52" s="107">
        <v>46</v>
      </c>
      <c r="C52" s="112" t="s">
        <v>420</v>
      </c>
      <c r="D52" s="113">
        <v>20415610359</v>
      </c>
      <c r="E52" s="48" t="s">
        <v>250</v>
      </c>
      <c r="F52" s="114">
        <f>ROUND(VLOOKUP(E52,'[1]MILL STAFF'!G49:AC167,23,0),0)</f>
        <v>9121</v>
      </c>
    </row>
    <row r="53" spans="2:6" x14ac:dyDescent="0.25">
      <c r="B53" s="107">
        <v>47</v>
      </c>
      <c r="C53" s="112" t="s">
        <v>420</v>
      </c>
      <c r="D53" s="113">
        <v>20415609999</v>
      </c>
      <c r="E53" s="48" t="s">
        <v>262</v>
      </c>
      <c r="F53" s="114">
        <f>ROUND(VLOOKUP(E53,'[1]MILL STAFF'!G50:AC168,23,0),0)</f>
        <v>13860</v>
      </c>
    </row>
    <row r="54" spans="2:6" x14ac:dyDescent="0.25">
      <c r="B54" s="107">
        <v>48</v>
      </c>
      <c r="C54" s="112" t="s">
        <v>420</v>
      </c>
      <c r="D54" s="113">
        <v>20415609194</v>
      </c>
      <c r="E54" s="48" t="s">
        <v>267</v>
      </c>
      <c r="F54" s="114">
        <f>ROUND(VLOOKUP(E54,'[1]MILL STAFF'!G51:AC169,23,0),0)</f>
        <v>8502</v>
      </c>
    </row>
    <row r="55" spans="2:6" x14ac:dyDescent="0.25">
      <c r="B55" s="107">
        <v>49</v>
      </c>
      <c r="C55" s="112" t="s">
        <v>434</v>
      </c>
      <c r="D55" s="116" t="s">
        <v>435</v>
      </c>
      <c r="E55" s="48" t="s">
        <v>264</v>
      </c>
      <c r="F55" s="114">
        <f>ROUND(VLOOKUP(E55,'[1]MILL STAFF'!G52:AC170,23,0),0)</f>
        <v>8516</v>
      </c>
    </row>
    <row r="56" spans="2:6" x14ac:dyDescent="0.25">
      <c r="B56" s="107">
        <v>50</v>
      </c>
      <c r="C56" s="112" t="s">
        <v>420</v>
      </c>
      <c r="D56" s="113">
        <v>37179961682</v>
      </c>
      <c r="E56" s="48" t="s">
        <v>271</v>
      </c>
      <c r="F56" s="114">
        <f>ROUND(VLOOKUP(E56,'[1]MILL STAFF'!G53:AC171,23,0),0)</f>
        <v>15211</v>
      </c>
    </row>
    <row r="57" spans="2:6" x14ac:dyDescent="0.25">
      <c r="B57" s="107">
        <v>51</v>
      </c>
      <c r="C57" s="112" t="s">
        <v>420</v>
      </c>
      <c r="D57" s="116" t="s">
        <v>436</v>
      </c>
      <c r="E57" s="48" t="s">
        <v>276</v>
      </c>
      <c r="F57" s="114">
        <f>ROUND(VLOOKUP(E57,'[1]MILL STAFF'!G54:AC172,23,0),0)</f>
        <v>7255</v>
      </c>
    </row>
    <row r="58" spans="2:6" x14ac:dyDescent="0.25">
      <c r="B58" s="107">
        <v>52</v>
      </c>
      <c r="C58" s="112" t="s">
        <v>420</v>
      </c>
      <c r="D58" s="113">
        <v>37181873510</v>
      </c>
      <c r="E58" s="48" t="s">
        <v>280</v>
      </c>
      <c r="F58" s="114">
        <f>ROUND(VLOOKUP(E58,'[1]MILL STAFF'!G55:AC173,23,0),0)</f>
        <v>10507</v>
      </c>
    </row>
    <row r="59" spans="2:6" x14ac:dyDescent="0.25">
      <c r="B59" s="107">
        <v>53</v>
      </c>
      <c r="C59" s="112" t="s">
        <v>421</v>
      </c>
      <c r="D59" s="116" t="s">
        <v>437</v>
      </c>
      <c r="E59" s="48" t="s">
        <v>282</v>
      </c>
      <c r="F59" s="114">
        <f>ROUND(VLOOKUP(E59,'[1]MILL STAFF'!G56:AC174,23,0),0)</f>
        <v>7939</v>
      </c>
    </row>
    <row r="60" spans="2:6" x14ac:dyDescent="0.25">
      <c r="B60" s="107">
        <v>54</v>
      </c>
      <c r="C60" s="112" t="s">
        <v>420</v>
      </c>
      <c r="D60" s="113">
        <v>38724123225</v>
      </c>
      <c r="E60" s="48" t="s">
        <v>286</v>
      </c>
      <c r="F60" s="114">
        <f>ROUND(VLOOKUP(E60,'[1]MILL STAFF'!G57:AC175,23,0),0)</f>
        <v>26735</v>
      </c>
    </row>
    <row r="61" spans="2:6" x14ac:dyDescent="0.25">
      <c r="B61" s="107">
        <v>55</v>
      </c>
      <c r="C61" s="112" t="s">
        <v>420</v>
      </c>
      <c r="D61" s="113">
        <v>37181885753</v>
      </c>
      <c r="E61" s="48" t="s">
        <v>292</v>
      </c>
      <c r="F61" s="114">
        <f>ROUND(VLOOKUP(E61,'[1]MILL STAFF'!G58:AC176,23,0),0)</f>
        <v>7796</v>
      </c>
    </row>
    <row r="62" spans="2:6" x14ac:dyDescent="0.25">
      <c r="B62" s="107">
        <v>56</v>
      </c>
      <c r="C62" s="112" t="s">
        <v>420</v>
      </c>
      <c r="D62" s="113">
        <v>37185985016</v>
      </c>
      <c r="E62" s="48" t="s">
        <v>295</v>
      </c>
      <c r="F62" s="114">
        <f>ROUND(VLOOKUP(E62,'[1]MILL STAFF'!G59:AC177,23,0),0)</f>
        <v>9446</v>
      </c>
    </row>
    <row r="63" spans="2:6" x14ac:dyDescent="0.25">
      <c r="B63" s="107">
        <v>57</v>
      </c>
      <c r="C63" s="112" t="s">
        <v>420</v>
      </c>
      <c r="D63" s="113">
        <v>20415610166</v>
      </c>
      <c r="E63" s="48" t="s">
        <v>299</v>
      </c>
      <c r="F63" s="114">
        <f>ROUND(VLOOKUP(E63,'[1]MILL STAFF'!G60:AC178,23,0),0)</f>
        <v>8944</v>
      </c>
    </row>
    <row r="64" spans="2:6" x14ac:dyDescent="0.25">
      <c r="B64" s="107">
        <v>58</v>
      </c>
      <c r="C64" s="112" t="s">
        <v>420</v>
      </c>
      <c r="D64" s="113">
        <v>37183654291</v>
      </c>
      <c r="E64" s="48" t="s">
        <v>313</v>
      </c>
      <c r="F64" s="114">
        <f>ROUND(VLOOKUP(E64,'[1]MILL STAFF'!G61:AC179,23,0),0)</f>
        <v>12597</v>
      </c>
    </row>
    <row r="65" spans="2:6" x14ac:dyDescent="0.25">
      <c r="B65" s="107">
        <v>59</v>
      </c>
      <c r="C65" s="112" t="s">
        <v>420</v>
      </c>
      <c r="D65" s="113">
        <v>20415610280</v>
      </c>
      <c r="E65" s="48" t="s">
        <v>305</v>
      </c>
      <c r="F65" s="114">
        <f>ROUND(VLOOKUP(E65,'[1]MILL STAFF'!G62:AC180,23,0),0)</f>
        <v>9539</v>
      </c>
    </row>
    <row r="66" spans="2:6" x14ac:dyDescent="0.25">
      <c r="B66" s="107">
        <v>60</v>
      </c>
      <c r="C66" s="112" t="s">
        <v>420</v>
      </c>
      <c r="D66" s="113">
        <v>37181873009</v>
      </c>
      <c r="E66" s="48" t="s">
        <v>309</v>
      </c>
      <c r="F66" s="114">
        <f>ROUND(VLOOKUP(E66,'[1]MILL STAFF'!G63:AC181,23,0),0)</f>
        <v>17673</v>
      </c>
    </row>
    <row r="67" spans="2:6" x14ac:dyDescent="0.25">
      <c r="B67" s="107">
        <v>61</v>
      </c>
      <c r="C67" s="117" t="s">
        <v>438</v>
      </c>
      <c r="D67" s="119" t="s">
        <v>439</v>
      </c>
      <c r="E67" s="48" t="s">
        <v>315</v>
      </c>
      <c r="F67" s="114">
        <f>ROUND(VLOOKUP(E67,'[1]MILL STAFF'!G64:AC182,23,0),0)</f>
        <v>7895</v>
      </c>
    </row>
    <row r="68" spans="2:6" x14ac:dyDescent="0.25">
      <c r="B68" s="107">
        <v>62</v>
      </c>
      <c r="C68" s="112" t="s">
        <v>420</v>
      </c>
      <c r="D68" s="113">
        <v>20415609230</v>
      </c>
      <c r="E68" s="48" t="s">
        <v>319</v>
      </c>
      <c r="F68" s="114">
        <f>ROUND(VLOOKUP(E68,'[1]MILL STAFF'!G65:AC183,23,0),0)</f>
        <v>12354</v>
      </c>
    </row>
    <row r="69" spans="2:6" x14ac:dyDescent="0.25">
      <c r="B69" s="107">
        <v>63</v>
      </c>
      <c r="C69" s="112" t="s">
        <v>420</v>
      </c>
      <c r="D69" s="113">
        <v>20435235611</v>
      </c>
      <c r="E69" s="48" t="s">
        <v>325</v>
      </c>
      <c r="F69" s="114">
        <f>ROUND(VLOOKUP(E69,'[1]MILL STAFF'!G66:AC184,23,0),0)</f>
        <v>9063</v>
      </c>
    </row>
    <row r="70" spans="2:6" x14ac:dyDescent="0.25">
      <c r="B70" s="107">
        <v>64</v>
      </c>
      <c r="C70" s="112" t="s">
        <v>420</v>
      </c>
      <c r="D70" s="113">
        <v>37285300313</v>
      </c>
      <c r="E70" s="48" t="s">
        <v>329</v>
      </c>
      <c r="F70" s="114">
        <f>ROUND(VLOOKUP(E70,'[1]MILL STAFF'!G67:AC185,23,0),0)</f>
        <v>10848</v>
      </c>
    </row>
    <row r="71" spans="2:6" x14ac:dyDescent="0.25">
      <c r="B71" s="107">
        <v>65</v>
      </c>
      <c r="C71" s="112" t="s">
        <v>438</v>
      </c>
      <c r="D71" s="116" t="s">
        <v>440</v>
      </c>
      <c r="E71" s="48" t="s">
        <v>331</v>
      </c>
      <c r="F71" s="114">
        <f>ROUND(VLOOKUP(E71,'[1]MILL STAFF'!G68:AC186,23,0),0)</f>
        <v>20573</v>
      </c>
    </row>
    <row r="72" spans="2:6" x14ac:dyDescent="0.25">
      <c r="B72" s="107">
        <v>66</v>
      </c>
      <c r="C72" s="112" t="s">
        <v>420</v>
      </c>
      <c r="D72" s="113">
        <v>37181869650</v>
      </c>
      <c r="E72" s="48" t="s">
        <v>341</v>
      </c>
      <c r="F72" s="114">
        <f>ROUND(VLOOKUP(E72,'[1]MILL STAFF'!G69:AC187,23,0),0)</f>
        <v>13344</v>
      </c>
    </row>
    <row r="73" spans="2:6" x14ac:dyDescent="0.25">
      <c r="B73" s="107">
        <v>67</v>
      </c>
      <c r="C73" s="112" t="s">
        <v>420</v>
      </c>
      <c r="D73" s="113">
        <v>37179921060</v>
      </c>
      <c r="E73" s="48" t="s">
        <v>345</v>
      </c>
      <c r="F73" s="114">
        <f>ROUND(VLOOKUP(E73,'[1]MILL STAFF'!G70:AC188,23,0),0)</f>
        <v>11433</v>
      </c>
    </row>
    <row r="74" spans="2:6" x14ac:dyDescent="0.25">
      <c r="B74" s="107">
        <v>68</v>
      </c>
      <c r="C74" s="112" t="s">
        <v>441</v>
      </c>
      <c r="D74" s="116" t="s">
        <v>442</v>
      </c>
      <c r="E74" s="48" t="s">
        <v>349</v>
      </c>
      <c r="F74" s="114">
        <f>ROUND(VLOOKUP(E74,'[1]MILL STAFF'!G71:AC189,23,0),0)</f>
        <v>7309</v>
      </c>
    </row>
    <row r="75" spans="2:6" x14ac:dyDescent="0.25">
      <c r="B75" s="107">
        <v>69</v>
      </c>
      <c r="C75" s="112" t="s">
        <v>420</v>
      </c>
      <c r="D75" s="113">
        <v>37274018795</v>
      </c>
      <c r="E75" s="48" t="s">
        <v>353</v>
      </c>
      <c r="F75" s="114">
        <f>ROUND(VLOOKUP(E75,'[1]MILL STAFF'!G72:AC190,23,0),0)</f>
        <v>12031</v>
      </c>
    </row>
    <row r="76" spans="2:6" x14ac:dyDescent="0.25">
      <c r="B76" s="107">
        <v>70</v>
      </c>
      <c r="C76" s="112" t="s">
        <v>420</v>
      </c>
      <c r="D76" s="107">
        <v>38617379247</v>
      </c>
      <c r="E76" s="48" t="s">
        <v>357</v>
      </c>
      <c r="F76" s="114">
        <f>ROUND(VLOOKUP(E76,'[1]MILL STAFF'!G73:AC191,23,0),0)</f>
        <v>5139</v>
      </c>
    </row>
    <row r="77" spans="2:6" x14ac:dyDescent="0.25">
      <c r="B77" s="107">
        <v>71</v>
      </c>
      <c r="C77" s="112" t="s">
        <v>420</v>
      </c>
      <c r="D77" s="116" t="s">
        <v>443</v>
      </c>
      <c r="E77" s="48" t="s">
        <v>359</v>
      </c>
      <c r="F77" s="114">
        <f>ROUND(VLOOKUP(E77,'[1]MILL STAFF'!G74:AC192,23,0),0)</f>
        <v>36933</v>
      </c>
    </row>
    <row r="78" spans="2:6" x14ac:dyDescent="0.25">
      <c r="B78" s="107">
        <v>72</v>
      </c>
      <c r="C78" s="112" t="s">
        <v>444</v>
      </c>
      <c r="D78" s="116" t="s">
        <v>445</v>
      </c>
      <c r="E78" s="48" t="s">
        <v>379</v>
      </c>
      <c r="F78" s="114">
        <f>ROUND(VLOOKUP(E78,'[1]MILL STAFF'!G75:AC193,23,0),0)</f>
        <v>9904</v>
      </c>
    </row>
    <row r="79" spans="2:6" x14ac:dyDescent="0.25">
      <c r="B79" s="107">
        <v>73</v>
      </c>
      <c r="C79" s="112" t="s">
        <v>420</v>
      </c>
      <c r="D79" s="113">
        <v>20415609376</v>
      </c>
      <c r="E79" s="48" t="s">
        <v>363</v>
      </c>
      <c r="F79" s="114">
        <f>ROUND(VLOOKUP(E79,'[1]MILL STAFF'!G76:AC194,23,0),0)</f>
        <v>14083</v>
      </c>
    </row>
    <row r="80" spans="2:6" x14ac:dyDescent="0.25">
      <c r="B80" s="107">
        <v>74</v>
      </c>
      <c r="C80" s="112" t="s">
        <v>444</v>
      </c>
      <c r="D80" s="116" t="s">
        <v>446</v>
      </c>
      <c r="E80" s="48" t="s">
        <v>381</v>
      </c>
      <c r="F80" s="114">
        <f>ROUND(VLOOKUP(E80,'[1]MILL STAFF'!G77:AC195,23,0),0)</f>
        <v>9577</v>
      </c>
    </row>
    <row r="81" spans="2:6" x14ac:dyDescent="0.25">
      <c r="B81" s="107">
        <v>75</v>
      </c>
      <c r="C81" s="112" t="s">
        <v>447</v>
      </c>
      <c r="D81" s="116" t="s">
        <v>448</v>
      </c>
      <c r="E81" s="48" t="s">
        <v>366</v>
      </c>
      <c r="F81" s="114">
        <f>ROUND(VLOOKUP(E81,'[1]MILL STAFF'!G78:AC196,23,0),0)</f>
        <v>13615</v>
      </c>
    </row>
    <row r="82" spans="2:6" x14ac:dyDescent="0.25">
      <c r="B82" s="107">
        <v>76</v>
      </c>
      <c r="C82" s="112" t="s">
        <v>420</v>
      </c>
      <c r="D82" s="113">
        <v>37183638315</v>
      </c>
      <c r="E82" s="48" t="s">
        <v>369</v>
      </c>
      <c r="F82" s="114">
        <f>ROUND(VLOOKUP(E82,'[1]MILL STAFF'!G79:AC197,23,0),0)</f>
        <v>9175</v>
      </c>
    </row>
    <row r="83" spans="2:6" x14ac:dyDescent="0.25">
      <c r="B83" s="107">
        <v>77</v>
      </c>
      <c r="C83" s="112" t="s">
        <v>420</v>
      </c>
      <c r="D83" s="113">
        <v>38724123281</v>
      </c>
      <c r="E83" s="48" t="s">
        <v>373</v>
      </c>
      <c r="F83" s="114">
        <f>ROUND(VLOOKUP(E83,'[1]MILL STAFF'!G80:AC198,23,0),0)</f>
        <v>6079</v>
      </c>
    </row>
    <row r="84" spans="2:6" x14ac:dyDescent="0.25">
      <c r="B84" s="107">
        <v>78</v>
      </c>
      <c r="C84" s="117" t="s">
        <v>449</v>
      </c>
      <c r="D84" s="113">
        <v>30620206436</v>
      </c>
      <c r="E84" s="48" t="s">
        <v>377</v>
      </c>
      <c r="F84" s="114">
        <f>ROUND(VLOOKUP(E84,'[1]MILL STAFF'!G81:AC199,23,0),0)</f>
        <v>12492</v>
      </c>
    </row>
    <row r="85" spans="2:6" x14ac:dyDescent="0.25">
      <c r="B85" s="107">
        <v>79</v>
      </c>
      <c r="C85" s="112" t="s">
        <v>420</v>
      </c>
      <c r="D85" s="113">
        <v>38617161162</v>
      </c>
      <c r="E85" s="48" t="s">
        <v>393</v>
      </c>
      <c r="F85" s="114">
        <f>ROUND(VLOOKUP(E85,'[1]MILL STAFF'!G82:AC200,23,0),0)</f>
        <v>32160</v>
      </c>
    </row>
    <row r="86" spans="2:6" x14ac:dyDescent="0.25">
      <c r="B86" s="107">
        <v>80</v>
      </c>
      <c r="C86" s="112" t="s">
        <v>420</v>
      </c>
      <c r="D86" s="113">
        <v>37183641124</v>
      </c>
      <c r="E86" s="48" t="s">
        <v>397</v>
      </c>
      <c r="F86" s="114">
        <f>ROUND(VLOOKUP(E86,'[1]MILL STAFF'!G83:AC201,23,0),0)</f>
        <v>19512</v>
      </c>
    </row>
    <row r="87" spans="2:6" x14ac:dyDescent="0.25">
      <c r="B87" s="107">
        <v>81</v>
      </c>
      <c r="C87" s="112" t="s">
        <v>420</v>
      </c>
      <c r="D87" s="113">
        <v>20415609988</v>
      </c>
      <c r="E87" s="48" t="s">
        <v>401</v>
      </c>
      <c r="F87" s="114">
        <f>ROUND(VLOOKUP(E87,'[1]MILL STAFF'!G84:AC202,23,0),0)</f>
        <v>12173</v>
      </c>
    </row>
    <row r="88" spans="2:6" x14ac:dyDescent="0.25">
      <c r="B88" s="107">
        <v>82</v>
      </c>
      <c r="C88" s="112" t="s">
        <v>421</v>
      </c>
      <c r="D88" s="116" t="s">
        <v>450</v>
      </c>
      <c r="E88" s="48" t="s">
        <v>404</v>
      </c>
      <c r="F88" s="114">
        <f>ROUND(VLOOKUP(E88,'[1]MILL STAFF'!G85:AC203,23,0),0)</f>
        <v>9540</v>
      </c>
    </row>
    <row r="89" spans="2:6" x14ac:dyDescent="0.25">
      <c r="B89" s="107">
        <v>83</v>
      </c>
      <c r="C89" s="112" t="s">
        <v>451</v>
      </c>
      <c r="D89" s="116" t="s">
        <v>452</v>
      </c>
      <c r="E89" s="48" t="s">
        <v>383</v>
      </c>
      <c r="F89" s="114">
        <f>ROUND(VLOOKUP(E89,'[1]MILL STAFF'!G86:AC204,23,0),0)</f>
        <v>16222</v>
      </c>
    </row>
    <row r="90" spans="2:6" x14ac:dyDescent="0.25">
      <c r="B90" s="107">
        <v>84</v>
      </c>
      <c r="C90" s="112" t="s">
        <v>421</v>
      </c>
      <c r="D90" s="116" t="s">
        <v>453</v>
      </c>
      <c r="E90" s="48" t="s">
        <v>258</v>
      </c>
      <c r="F90" s="114">
        <v>4290</v>
      </c>
    </row>
    <row r="91" spans="2:6" x14ac:dyDescent="0.25">
      <c r="B91" s="107">
        <v>85</v>
      </c>
      <c r="C91" s="112" t="s">
        <v>421</v>
      </c>
      <c r="D91" s="116" t="s">
        <v>454</v>
      </c>
      <c r="E91" s="48" t="s">
        <v>273</v>
      </c>
      <c r="F91" s="114">
        <v>1129</v>
      </c>
    </row>
    <row r="92" spans="2:6" x14ac:dyDescent="0.25">
      <c r="B92" s="107"/>
      <c r="C92" s="112"/>
      <c r="D92" s="116"/>
      <c r="E92" s="48"/>
      <c r="F92" s="114"/>
    </row>
    <row r="93" spans="2:6" x14ac:dyDescent="0.25">
      <c r="B93" s="107"/>
      <c r="C93" s="112"/>
      <c r="D93" s="116"/>
      <c r="E93" s="48"/>
      <c r="F93" s="114"/>
    </row>
    <row r="94" spans="2:6" x14ac:dyDescent="0.25">
      <c r="B94" s="107"/>
      <c r="C94" s="117"/>
      <c r="D94" s="113"/>
      <c r="E94" s="120" t="s">
        <v>455</v>
      </c>
      <c r="F94" s="121">
        <f>SUM(F8:F93)</f>
        <v>1076612</v>
      </c>
    </row>
    <row r="98" spans="6:6" x14ac:dyDescent="0.25">
      <c r="F98" s="122">
        <f>F94+'[1]SBI TO OTHERS'!F44</f>
        <v>1590122</v>
      </c>
    </row>
  </sheetData>
  <mergeCells count="1">
    <mergeCell ref="B3:F3"/>
  </mergeCells>
  <conditionalFormatting sqref="E91:E92">
    <cfRule type="duplicateValues" dxfId="6" priority="5"/>
  </conditionalFormatting>
  <conditionalFormatting sqref="E91">
    <cfRule type="duplicateValues" dxfId="5" priority="4"/>
  </conditionalFormatting>
  <conditionalFormatting sqref="E91">
    <cfRule type="duplicateValues" dxfId="4" priority="3"/>
  </conditionalFormatting>
  <conditionalFormatting sqref="E91">
    <cfRule type="duplicateValues" dxfId="3" priority="2"/>
  </conditionalFormatting>
  <conditionalFormatting sqref="E9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48"/>
  <sheetViews>
    <sheetView workbookViewId="0">
      <selection activeCell="G7" sqref="G7"/>
    </sheetView>
  </sheetViews>
  <sheetFormatPr defaultColWidth="9.109375" defaultRowHeight="15" x14ac:dyDescent="0.25"/>
  <cols>
    <col min="1" max="2" width="9.109375" style="108" customWidth="1"/>
    <col min="3" max="3" width="18.6640625" style="108" customWidth="1"/>
    <col min="4" max="4" width="25" style="108" customWidth="1"/>
    <col min="5" max="5" width="41.33203125" style="108" customWidth="1"/>
    <col min="6" max="6" width="16.6640625" style="123" customWidth="1"/>
    <col min="7" max="16384" width="9.109375" style="108"/>
  </cols>
  <sheetData>
    <row r="3" spans="2:6" x14ac:dyDescent="0.25">
      <c r="B3" s="133" t="s">
        <v>456</v>
      </c>
      <c r="C3" s="133"/>
      <c r="D3" s="133"/>
      <c r="E3" s="133"/>
      <c r="F3" s="133"/>
    </row>
    <row r="5" spans="2:6" x14ac:dyDescent="0.25">
      <c r="B5" s="109" t="s">
        <v>2</v>
      </c>
      <c r="C5" s="109" t="s">
        <v>416</v>
      </c>
      <c r="D5" s="109" t="s">
        <v>417</v>
      </c>
      <c r="E5" s="109" t="s">
        <v>418</v>
      </c>
      <c r="F5" s="110" t="s">
        <v>15</v>
      </c>
    </row>
    <row r="6" spans="2:6" x14ac:dyDescent="0.25">
      <c r="B6" s="109"/>
      <c r="C6" s="109"/>
      <c r="D6" s="109"/>
      <c r="E6" s="109"/>
      <c r="F6" s="110"/>
    </row>
    <row r="7" spans="2:6" x14ac:dyDescent="0.25">
      <c r="B7" s="113">
        <v>1</v>
      </c>
      <c r="C7" s="124" t="s">
        <v>457</v>
      </c>
      <c r="D7" s="125" t="s">
        <v>458</v>
      </c>
      <c r="E7" s="48" t="s">
        <v>40</v>
      </c>
      <c r="F7" s="126">
        <f>ROUND(VLOOKUP('[1]SBI TO OTHERS'!E7,'[1]MILL STAFF'!G5:AC123,23,0),0)</f>
        <v>9333</v>
      </c>
    </row>
    <row r="8" spans="2:6" x14ac:dyDescent="0.25">
      <c r="B8" s="113">
        <v>2</v>
      </c>
      <c r="C8" s="124" t="s">
        <v>459</v>
      </c>
      <c r="D8" s="125" t="s">
        <v>460</v>
      </c>
      <c r="E8" s="48" t="s">
        <v>50</v>
      </c>
      <c r="F8" s="126">
        <f>ROUND(VLOOKUP('[1]SBI TO OTHERS'!E8,'[1]MILL STAFF'!G6:AC124,23,0),0)</f>
        <v>9012</v>
      </c>
    </row>
    <row r="9" spans="2:6" x14ac:dyDescent="0.25">
      <c r="B9" s="113">
        <v>3</v>
      </c>
      <c r="C9" s="124" t="s">
        <v>461</v>
      </c>
      <c r="D9" s="127" t="s">
        <v>462</v>
      </c>
      <c r="E9" s="48" t="s">
        <v>61</v>
      </c>
      <c r="F9" s="126">
        <f>ROUND(VLOOKUP('[1]SBI TO OTHERS'!E9,'[1]MILL STAFF'!G7:AC125,23,0),0)</f>
        <v>21504</v>
      </c>
    </row>
    <row r="10" spans="2:6" x14ac:dyDescent="0.25">
      <c r="B10" s="113">
        <v>4</v>
      </c>
      <c r="C10" s="124" t="s">
        <v>463</v>
      </c>
      <c r="D10" s="124">
        <v>20513768845</v>
      </c>
      <c r="E10" s="48" t="s">
        <v>72</v>
      </c>
      <c r="F10" s="126">
        <f>ROUND(VLOOKUP('[1]SBI TO OTHERS'!E10,'[1]MILL STAFF'!G8:AC126,23,0),0)</f>
        <v>10865</v>
      </c>
    </row>
    <row r="11" spans="2:6" x14ac:dyDescent="0.25">
      <c r="B11" s="113">
        <v>5</v>
      </c>
      <c r="C11" s="128" t="s">
        <v>464</v>
      </c>
      <c r="D11" s="125" t="s">
        <v>465</v>
      </c>
      <c r="E11" s="48" t="s">
        <v>77</v>
      </c>
      <c r="F11" s="126">
        <f>ROUND(VLOOKUP('[1]SBI TO OTHERS'!E11,'[1]MILL STAFF'!G9:AC127,23,0),0)</f>
        <v>19421</v>
      </c>
    </row>
    <row r="12" spans="2:6" x14ac:dyDescent="0.25">
      <c r="B12" s="113">
        <v>6</v>
      </c>
      <c r="C12" s="124" t="s">
        <v>466</v>
      </c>
      <c r="D12" s="125" t="s">
        <v>467</v>
      </c>
      <c r="E12" s="48" t="s">
        <v>74</v>
      </c>
      <c r="F12" s="126">
        <f>ROUND(VLOOKUP('[1]SBI TO OTHERS'!E12,'[1]MILL STAFF'!G10:AC128,23,0),0)</f>
        <v>9504</v>
      </c>
    </row>
    <row r="13" spans="2:6" x14ac:dyDescent="0.25">
      <c r="B13" s="113">
        <v>7</v>
      </c>
      <c r="C13" s="124" t="s">
        <v>468</v>
      </c>
      <c r="D13" s="125" t="s">
        <v>469</v>
      </c>
      <c r="E13" s="48" t="s">
        <v>83</v>
      </c>
      <c r="F13" s="126">
        <f>ROUND(VLOOKUP('[1]SBI TO OTHERS'!E13,'[1]MILL STAFF'!G11:AC129,23,0),0)</f>
        <v>18894</v>
      </c>
    </row>
    <row r="14" spans="2:6" x14ac:dyDescent="0.25">
      <c r="B14" s="113">
        <v>8</v>
      </c>
      <c r="C14" s="124" t="s">
        <v>470</v>
      </c>
      <c r="D14" s="125" t="s">
        <v>471</v>
      </c>
      <c r="E14" s="48" t="s">
        <v>126</v>
      </c>
      <c r="F14" s="126">
        <f>ROUND(VLOOKUP('[1]SBI TO OTHERS'!E14,'[1]MILL STAFF'!G12:AC130,23,0),0)</f>
        <v>9370</v>
      </c>
    </row>
    <row r="15" spans="2:6" x14ac:dyDescent="0.25">
      <c r="B15" s="113">
        <v>9</v>
      </c>
      <c r="C15" s="124" t="s">
        <v>472</v>
      </c>
      <c r="D15" s="125" t="s">
        <v>473</v>
      </c>
      <c r="E15" s="48" t="s">
        <v>114</v>
      </c>
      <c r="F15" s="126">
        <f>ROUND(VLOOKUP('[1]SBI TO OTHERS'!E15,'[1]MILL STAFF'!G13:AC131,23,0),0)</f>
        <v>6653</v>
      </c>
    </row>
    <row r="16" spans="2:6" x14ac:dyDescent="0.25">
      <c r="B16" s="113">
        <v>10</v>
      </c>
      <c r="C16" s="124" t="s">
        <v>466</v>
      </c>
      <c r="D16" s="125" t="s">
        <v>474</v>
      </c>
      <c r="E16" s="48" t="s">
        <v>148</v>
      </c>
      <c r="F16" s="126">
        <f>ROUND(VLOOKUP('[1]SBI TO OTHERS'!E16,'[1]MILL STAFF'!G14:AC132,23,0),0)</f>
        <v>7263</v>
      </c>
    </row>
    <row r="17" spans="2:6" x14ac:dyDescent="0.25">
      <c r="B17" s="113">
        <v>11</v>
      </c>
      <c r="C17" s="112" t="s">
        <v>475</v>
      </c>
      <c r="D17" s="125" t="s">
        <v>476</v>
      </c>
      <c r="E17" s="48" t="s">
        <v>151</v>
      </c>
      <c r="F17" s="126">
        <f>ROUND(VLOOKUP('[1]SBI TO OTHERS'!E17,'[1]MILL STAFF'!G15:AC133,23,0),0)</f>
        <v>11390</v>
      </c>
    </row>
    <row r="18" spans="2:6" x14ac:dyDescent="0.25">
      <c r="B18" s="113">
        <v>12</v>
      </c>
      <c r="C18" s="124" t="s">
        <v>477</v>
      </c>
      <c r="D18" s="125" t="s">
        <v>478</v>
      </c>
      <c r="E18" s="48" t="s">
        <v>153</v>
      </c>
      <c r="F18" s="126">
        <f>ROUND(VLOOKUP('[1]SBI TO OTHERS'!E18,'[1]MILL STAFF'!G16:AC134,23,0),0)</f>
        <v>11779</v>
      </c>
    </row>
    <row r="19" spans="2:6" x14ac:dyDescent="0.25">
      <c r="B19" s="113">
        <v>13</v>
      </c>
      <c r="C19" s="124" t="s">
        <v>479</v>
      </c>
      <c r="D19" s="125" t="s">
        <v>480</v>
      </c>
      <c r="E19" s="48" t="s">
        <v>171</v>
      </c>
      <c r="F19" s="126">
        <f>ROUND(VLOOKUP('[1]SBI TO OTHERS'!E19,'[1]MILL STAFF'!G17:AC135,23,0),0)</f>
        <v>4871</v>
      </c>
    </row>
    <row r="20" spans="2:6" x14ac:dyDescent="0.25">
      <c r="B20" s="113">
        <v>14</v>
      </c>
      <c r="C20" s="124" t="s">
        <v>477</v>
      </c>
      <c r="D20" s="125" t="s">
        <v>481</v>
      </c>
      <c r="E20" s="48" t="s">
        <v>176</v>
      </c>
      <c r="F20" s="126">
        <f>ROUND(VLOOKUP('[1]SBI TO OTHERS'!E20,'[1]MILL STAFF'!G18:AC136,23,0),0)</f>
        <v>9776</v>
      </c>
    </row>
    <row r="21" spans="2:6" x14ac:dyDescent="0.25">
      <c r="B21" s="113">
        <v>15</v>
      </c>
      <c r="C21" s="124" t="s">
        <v>482</v>
      </c>
      <c r="D21" s="125" t="s">
        <v>483</v>
      </c>
      <c r="E21" s="48" t="s">
        <v>179</v>
      </c>
      <c r="F21" s="126">
        <f>ROUND(VLOOKUP('[1]SBI TO OTHERS'!E21,'[1]MILL STAFF'!G19:AC137,23,0),0)</f>
        <v>10163</v>
      </c>
    </row>
    <row r="22" spans="2:6" x14ac:dyDescent="0.25">
      <c r="B22" s="113">
        <v>16</v>
      </c>
      <c r="C22" s="124" t="s">
        <v>484</v>
      </c>
      <c r="D22" s="125" t="s">
        <v>485</v>
      </c>
      <c r="E22" s="48" t="s">
        <v>181</v>
      </c>
      <c r="F22" s="126">
        <f>ROUND(VLOOKUP('[1]SBI TO OTHERS'!E22,'[1]MILL STAFF'!G20:AC138,23,0),0)</f>
        <v>7217</v>
      </c>
    </row>
    <row r="23" spans="2:6" x14ac:dyDescent="0.25">
      <c r="B23" s="113">
        <v>17</v>
      </c>
      <c r="C23" s="124" t="s">
        <v>486</v>
      </c>
      <c r="D23" s="129">
        <v>917010010766912</v>
      </c>
      <c r="E23" s="48" t="s">
        <v>189</v>
      </c>
      <c r="F23" s="126">
        <f>ROUND(VLOOKUP('[1]SBI TO OTHERS'!E23,'[1]MILL STAFF'!G21:AC139,23,0),0)</f>
        <v>15750</v>
      </c>
    </row>
    <row r="24" spans="2:6" x14ac:dyDescent="0.25">
      <c r="B24" s="113">
        <v>18</v>
      </c>
      <c r="C24" s="124" t="s">
        <v>475</v>
      </c>
      <c r="D24" s="125" t="s">
        <v>487</v>
      </c>
      <c r="E24" s="48" t="s">
        <v>210</v>
      </c>
      <c r="F24" s="126">
        <f>ROUND(VLOOKUP('[1]SBI TO OTHERS'!E24,'[1]MILL STAFF'!G22:AC140,23,0),0)</f>
        <v>56278</v>
      </c>
    </row>
    <row r="25" spans="2:6" x14ac:dyDescent="0.25">
      <c r="B25" s="113">
        <v>19</v>
      </c>
      <c r="C25" s="112" t="s">
        <v>488</v>
      </c>
      <c r="D25" s="129">
        <v>9713284080</v>
      </c>
      <c r="E25" s="48" t="s">
        <v>234</v>
      </c>
      <c r="F25" s="126">
        <f>ROUND(VLOOKUP('[1]SBI TO OTHERS'!E25,'[1]MILL STAFF'!G23:AC141,23,0),0)</f>
        <v>12550</v>
      </c>
    </row>
    <row r="26" spans="2:6" x14ac:dyDescent="0.25">
      <c r="B26" s="113">
        <v>20</v>
      </c>
      <c r="C26" s="124" t="s">
        <v>489</v>
      </c>
      <c r="D26" s="125" t="s">
        <v>490</v>
      </c>
      <c r="E26" s="48" t="s">
        <v>252</v>
      </c>
      <c r="F26" s="126">
        <f>ROUND(VLOOKUP('[1]SBI TO OTHERS'!E26,'[1]MILL STAFF'!G24:AC142,23,0),0)</f>
        <v>7338</v>
      </c>
    </row>
    <row r="27" spans="2:6" x14ac:dyDescent="0.25">
      <c r="B27" s="113">
        <v>21</v>
      </c>
      <c r="C27" s="124" t="s">
        <v>491</v>
      </c>
      <c r="D27" s="125" t="s">
        <v>492</v>
      </c>
      <c r="E27" s="48" t="s">
        <v>256</v>
      </c>
      <c r="F27" s="126">
        <f>ROUND(VLOOKUP('[1]SBI TO OTHERS'!E27,'[1]MILL STAFF'!G25:AC143,23,0),0)</f>
        <v>4038</v>
      </c>
    </row>
    <row r="28" spans="2:6" x14ac:dyDescent="0.25">
      <c r="B28" s="113">
        <v>23</v>
      </c>
      <c r="C28" s="124" t="s">
        <v>479</v>
      </c>
      <c r="D28" s="125" t="s">
        <v>493</v>
      </c>
      <c r="E28" s="48" t="s">
        <v>288</v>
      </c>
      <c r="F28" s="126">
        <f>ROUND(VLOOKUP('[1]SBI TO OTHERS'!E28,'[1]MILL STAFF'!G26:AC144,23,0),0)</f>
        <v>2710</v>
      </c>
    </row>
    <row r="29" spans="2:6" x14ac:dyDescent="0.25">
      <c r="B29" s="113">
        <v>24</v>
      </c>
      <c r="C29" s="124" t="s">
        <v>494</v>
      </c>
      <c r="D29" s="125" t="s">
        <v>495</v>
      </c>
      <c r="E29" s="48" t="s">
        <v>335</v>
      </c>
      <c r="F29" s="126">
        <f>ROUND(VLOOKUP('[1]SBI TO OTHERS'!E29,'[1]MILL STAFF'!G27:AC145,23,0),0)</f>
        <v>17674</v>
      </c>
    </row>
    <row r="30" spans="2:6" x14ac:dyDescent="0.25">
      <c r="B30" s="113">
        <v>25</v>
      </c>
      <c r="C30" s="128" t="s">
        <v>496</v>
      </c>
      <c r="D30" s="125" t="s">
        <v>497</v>
      </c>
      <c r="E30" s="48" t="s">
        <v>337</v>
      </c>
      <c r="F30" s="126">
        <f>ROUND(VLOOKUP('[1]SBI TO OTHERS'!E30,'[1]MILL STAFF'!G28:AC146,23,0),0)</f>
        <v>5880</v>
      </c>
    </row>
    <row r="31" spans="2:6" x14ac:dyDescent="0.25">
      <c r="B31" s="113">
        <v>26</v>
      </c>
      <c r="C31" s="124" t="s">
        <v>484</v>
      </c>
      <c r="D31" s="125" t="s">
        <v>498</v>
      </c>
      <c r="E31" s="48" t="s">
        <v>347</v>
      </c>
      <c r="F31" s="126">
        <f>ROUND(VLOOKUP('[1]SBI TO OTHERS'!E31,'[1]MILL STAFF'!G29:AC147,23,0),0)</f>
        <v>9851</v>
      </c>
    </row>
    <row r="32" spans="2:6" x14ac:dyDescent="0.25">
      <c r="B32" s="113">
        <v>27</v>
      </c>
      <c r="C32" s="112" t="s">
        <v>475</v>
      </c>
      <c r="D32" s="124">
        <v>916010034168726</v>
      </c>
      <c r="E32" s="118" t="s">
        <v>387</v>
      </c>
      <c r="F32" s="126">
        <f>ROUND(VLOOKUP('[1]SBI TO OTHERS'!E32,'[1]MILL STAFF'!G30:AC148,23,0),0)</f>
        <v>8881</v>
      </c>
    </row>
    <row r="33" spans="2:6" x14ac:dyDescent="0.25">
      <c r="B33" s="113">
        <v>28</v>
      </c>
      <c r="C33" s="124" t="s">
        <v>499</v>
      </c>
      <c r="D33" s="125" t="s">
        <v>500</v>
      </c>
      <c r="E33" s="48" t="s">
        <v>389</v>
      </c>
      <c r="F33" s="126">
        <f>ROUND(VLOOKUP('[1]SBI TO OTHERS'!E33,'[1]MILL STAFF'!G31:AC149,23,0),0)</f>
        <v>8481</v>
      </c>
    </row>
    <row r="34" spans="2:6" ht="15" customHeight="1" x14ac:dyDescent="0.25">
      <c r="B34" s="113">
        <v>29</v>
      </c>
      <c r="C34" s="124" t="s">
        <v>457</v>
      </c>
      <c r="D34" s="125" t="s">
        <v>501</v>
      </c>
      <c r="E34" s="48" t="s">
        <v>391</v>
      </c>
      <c r="F34" s="126">
        <f>ROUND(VLOOKUP('[1]SBI TO OTHERS'!E34,'[1]MILL STAFF'!G32:AC150,23,0),0)</f>
        <v>18703</v>
      </c>
    </row>
    <row r="35" spans="2:6" x14ac:dyDescent="0.25">
      <c r="B35" s="113">
        <v>31</v>
      </c>
      <c r="C35" s="124" t="s">
        <v>502</v>
      </c>
      <c r="D35" s="125" t="s">
        <v>503</v>
      </c>
      <c r="E35" s="48" t="s">
        <v>136</v>
      </c>
      <c r="F35" s="126">
        <f>ROUND(VLOOKUP('[1]SBI TO OTHERS'!E35,'[1]MILL STAFF'!G33:AC151,23,0),0)</f>
        <v>43194</v>
      </c>
    </row>
    <row r="36" spans="2:6" x14ac:dyDescent="0.25">
      <c r="B36" s="113">
        <v>32</v>
      </c>
      <c r="C36" s="124" t="s">
        <v>504</v>
      </c>
      <c r="D36" s="125" t="s">
        <v>505</v>
      </c>
      <c r="E36" s="48" t="s">
        <v>301</v>
      </c>
      <c r="F36" s="126">
        <f>ROUND(VLOOKUP('[1]SBI TO OTHERS'!E36,'[1]MILL STAFF'!G34:AC152,23,0),0)</f>
        <v>12740</v>
      </c>
    </row>
    <row r="37" spans="2:6" x14ac:dyDescent="0.25">
      <c r="B37" s="113">
        <v>33</v>
      </c>
      <c r="C37" s="124" t="s">
        <v>506</v>
      </c>
      <c r="D37" s="125" t="s">
        <v>507</v>
      </c>
      <c r="E37" s="48" t="s">
        <v>146</v>
      </c>
      <c r="F37" s="126">
        <f>ROUND(VLOOKUP('[1]SBI TO OTHERS'!E37,'[1]MILL STAFF'!G35:AC153,23,0),0)</f>
        <v>21006</v>
      </c>
    </row>
    <row r="38" spans="2:6" x14ac:dyDescent="0.25">
      <c r="B38" s="113">
        <v>35</v>
      </c>
      <c r="C38" s="124" t="s">
        <v>508</v>
      </c>
      <c r="D38" s="125" t="s">
        <v>509</v>
      </c>
      <c r="E38" s="48" t="s">
        <v>128</v>
      </c>
      <c r="F38" s="126">
        <v>44860</v>
      </c>
    </row>
    <row r="39" spans="2:6" x14ac:dyDescent="0.25">
      <c r="B39" s="113">
        <v>36</v>
      </c>
      <c r="C39" s="124" t="s">
        <v>510</v>
      </c>
      <c r="D39" s="125" t="s">
        <v>511</v>
      </c>
      <c r="E39" s="48" t="s">
        <v>321</v>
      </c>
      <c r="F39" s="126">
        <f>ROUND(VLOOKUP('[1]SBI TO OTHERS'!E39,'[1]MILL STAFF'!G37:AC155,23,0),0)</f>
        <v>28481</v>
      </c>
    </row>
    <row r="40" spans="2:6" x14ac:dyDescent="0.25">
      <c r="B40" s="113">
        <v>37</v>
      </c>
      <c r="C40" s="124" t="s">
        <v>512</v>
      </c>
      <c r="D40" s="125" t="s">
        <v>513</v>
      </c>
      <c r="E40" s="48" t="s">
        <v>134</v>
      </c>
      <c r="F40" s="126">
        <v>8360</v>
      </c>
    </row>
    <row r="41" spans="2:6" x14ac:dyDescent="0.25">
      <c r="B41" s="113"/>
      <c r="C41" s="124" t="s">
        <v>514</v>
      </c>
      <c r="D41" s="125" t="s">
        <v>515</v>
      </c>
      <c r="E41" s="48" t="s">
        <v>165</v>
      </c>
      <c r="F41" s="126">
        <f>ROUND(VLOOKUP('[1]SBI TO OTHERS'!E41,'[1]MILL STAFF'!G39:AC157,23,0),0)</f>
        <v>9720</v>
      </c>
    </row>
    <row r="42" spans="2:6" x14ac:dyDescent="0.25">
      <c r="B42" s="113"/>
      <c r="C42" s="124"/>
      <c r="D42" s="125"/>
      <c r="E42" s="48"/>
      <c r="F42" s="126"/>
    </row>
    <row r="43" spans="2:6" x14ac:dyDescent="0.25">
      <c r="B43" s="113"/>
      <c r="C43" s="124"/>
      <c r="D43" s="125"/>
      <c r="E43" s="48"/>
      <c r="F43" s="126"/>
    </row>
    <row r="44" spans="2:6" ht="15.6" thickBot="1" x14ac:dyDescent="0.3">
      <c r="B44" s="117"/>
      <c r="C44" s="117"/>
      <c r="D44" s="113"/>
      <c r="E44" s="120" t="s">
        <v>455</v>
      </c>
      <c r="F44" s="130">
        <f>SUM(F7:F43)</f>
        <v>513510</v>
      </c>
    </row>
    <row r="45" spans="2:6" ht="15.6" thickTop="1" x14ac:dyDescent="0.25"/>
    <row r="48" spans="2:6" x14ac:dyDescent="0.25">
      <c r="F48" s="122"/>
    </row>
  </sheetData>
  <mergeCells count="1">
    <mergeCell ref="B3:F3"/>
  </mergeCells>
  <conditionalFormatting sqref="E37:E42">
    <cfRule type="duplicateValues" dxfId="1" priority="2"/>
  </conditionalFormatting>
  <conditionalFormatting sqref="E35:E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SBI TO SBI</vt:lpstr>
      <vt:lpstr>SBI TO 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2023-01-10T17:00:42Z</dcterms:modified>
</cp:coreProperties>
</file>